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0730" windowHeight="6240" activeTab="0"/>
  </bookViews>
  <sheets>
    <sheet name="Rekapitulace dle roku" sheetId="1" r:id="rId1"/>
  </sheets>
  <externalReferences>
    <externalReference r:id="rId4"/>
    <externalReference r:id="rId5"/>
  </externalReferences>
  <definedNames>
    <definedName name="Rek" localSheetId="0">#REF!</definedName>
    <definedName name="Rek">#REF!</definedName>
    <definedName name="reka">'[1]2010'!$A$1:$F$157</definedName>
  </definedNames>
  <calcPr fullCalcOnLoad="1"/>
</workbook>
</file>

<file path=xl/sharedStrings.xml><?xml version="1.0" encoding="utf-8"?>
<sst xmlns="http://schemas.openxmlformats.org/spreadsheetml/2006/main" count="43" uniqueCount="43">
  <si>
    <t>NÁKLADY CELKEM</t>
  </si>
  <si>
    <t>Vodné stočné</t>
  </si>
  <si>
    <t>Teplo</t>
  </si>
  <si>
    <t>Úklid</t>
  </si>
  <si>
    <t>Společná elektřina</t>
  </si>
  <si>
    <t>Pojištění</t>
  </si>
  <si>
    <t>Správní poplatek</t>
  </si>
  <si>
    <t>Rok 2012</t>
  </si>
  <si>
    <t>ROK 2011</t>
  </si>
  <si>
    <t>ROK 2010</t>
  </si>
  <si>
    <t>Rok 2013</t>
  </si>
  <si>
    <t>Rok 2014</t>
  </si>
  <si>
    <t>Fond oprav</t>
  </si>
  <si>
    <t>Předpis FO</t>
  </si>
  <si>
    <t>Aquagas zádržné</t>
  </si>
  <si>
    <t>zústatek FO</t>
  </si>
  <si>
    <t>čištění kanalizace</t>
  </si>
  <si>
    <t>výměny měřičů vody a RTN</t>
  </si>
  <si>
    <t>Ostatní služby 2 ODMĚNY STATUTÁRUM</t>
  </si>
  <si>
    <t>Ostatní služby 1
REVIZE bank.popl.,SIPO popl.</t>
  </si>
  <si>
    <t>1)      Zpráva o hospodaření společenství</t>
  </si>
  <si>
    <t>Podrobné informace o všech finančních pohybech máme v účetní uzávěrce dodané spravcem Ager.
Jak to vypadá v celkových sumách za jednotlivé položky:</t>
  </si>
  <si>
    <t>oprava čtečky</t>
  </si>
  <si>
    <t>Rok 2015</t>
  </si>
  <si>
    <t>předpoklad na konci roku 2016</t>
  </si>
  <si>
    <t>Výdaje roku 2016</t>
  </si>
  <si>
    <t>Odhad doposud nerealizovláno</t>
  </si>
  <si>
    <t>Odahd doposud nefakturováno</t>
  </si>
  <si>
    <t>právní služby a posudky</t>
  </si>
  <si>
    <t>Sberbank běžný:
 6800</t>
  </si>
  <si>
    <t>Sberbank:
6800 spořící</t>
  </si>
  <si>
    <t>SB Celkem</t>
  </si>
  <si>
    <t>Raiffeisenbank běžný
5500</t>
  </si>
  <si>
    <t>Raiffeisenbank spořící
5500</t>
  </si>
  <si>
    <t>RF Celkem</t>
  </si>
  <si>
    <t xml:space="preserve">FIO banka běžný
2010 </t>
  </si>
  <si>
    <t>FIO banka termínovaný tříměsíční</t>
  </si>
  <si>
    <t>FIO banka termínovaný roční</t>
  </si>
  <si>
    <t>FIO Celem</t>
  </si>
  <si>
    <t>CELKEM</t>
  </si>
  <si>
    <t>STAV BANKOVNÍCH ÚČTŮ K 31.8.2016</t>
  </si>
  <si>
    <t>FOND OPRAV</t>
  </si>
  <si>
    <t xml:space="preserve">pravidelný servis výtahů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</si>
</sst>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64" fontId="3" fillId="0" borderId="10" xfId="47" applyNumberFormat="1" applyFont="1" applyBorder="1">
      <alignment/>
      <protection/>
    </xf>
    <xf numFmtId="0" fontId="0" fillId="0" borderId="10" xfId="0" applyFill="1" applyBorder="1" applyAlignment="1">
      <alignment wrapText="1"/>
    </xf>
    <xf numFmtId="3" fontId="0" fillId="0" borderId="0" xfId="0" applyNumberFormat="1" applyBorder="1" applyAlignment="1">
      <alignment/>
    </xf>
    <xf numFmtId="164" fontId="3" fillId="0" borderId="0" xfId="47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49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31" fillId="0" borderId="0" xfId="0" applyFont="1" applyAlignment="1">
      <alignment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nventury 1206Merhaut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ef\1SVBJ\Finance\Rozuctovani\2012\RekapVyu-prevedeny%20po%20reklamacic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osef\1SVBJ\Finance\Uzaverky\Uz&#225;v&#283;rka%20Klatovsk&#225;%20Hrn&#269;&#237;&#345;sk&#225;%20311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1"/>
      <sheetName val="2010"/>
      <sheetName val="Rekapitulace dle roku"/>
    </sheetNames>
    <sheetDataSet>
      <sheetData sheetId="2">
        <row r="1">
          <cell r="A1" t="str">
            <v>Rekapitulace vyúčtování služeb</v>
          </cell>
          <cell r="B1" t="str">
            <v>iDES 23.06.2011 14:28:00</v>
          </cell>
        </row>
        <row r="2">
          <cell r="A2" t="str">
            <v>Rekapitulace vyúčtování služeb</v>
          </cell>
          <cell r="C2">
            <v>-167.98</v>
          </cell>
        </row>
        <row r="3">
          <cell r="A3" t="str">
            <v>Služba</v>
          </cell>
          <cell r="B3" t="str">
            <v>Náklady</v>
          </cell>
          <cell r="C3" t="str">
            <v>Hal.</v>
          </cell>
          <cell r="D3" t="str">
            <v>Nákl.zaokr.</v>
          </cell>
          <cell r="E3" t="str">
            <v>Zálohy</v>
          </cell>
          <cell r="F3" t="str">
            <v>Rozdíl</v>
          </cell>
        </row>
        <row r="4">
          <cell r="A4" t="str">
            <v>Vodné stočné</v>
          </cell>
          <cell r="B4">
            <v>36589.1</v>
          </cell>
          <cell r="C4">
            <v>1.9</v>
          </cell>
          <cell r="D4">
            <v>36591</v>
          </cell>
          <cell r="E4">
            <v>35680</v>
          </cell>
          <cell r="F4">
            <v>911</v>
          </cell>
        </row>
        <row r="5">
          <cell r="A5" t="str">
            <v>Teplo</v>
          </cell>
          <cell r="B5">
            <v>154853.35</v>
          </cell>
          <cell r="C5">
            <v>-0.35</v>
          </cell>
          <cell r="D5">
            <v>154853</v>
          </cell>
          <cell r="E5">
            <v>173809</v>
          </cell>
          <cell r="F5">
            <v>-18956</v>
          </cell>
        </row>
        <row r="6">
          <cell r="A6" t="str">
            <v>Teplá voda</v>
          </cell>
          <cell r="B6">
            <v>79656.98</v>
          </cell>
          <cell r="C6">
            <v>0.02</v>
          </cell>
          <cell r="D6">
            <v>79657</v>
          </cell>
          <cell r="E6">
            <v>51290</v>
          </cell>
          <cell r="F6">
            <v>28367</v>
          </cell>
        </row>
        <row r="7">
          <cell r="A7" t="str">
            <v>Vodné pro TUV</v>
          </cell>
          <cell r="B7">
            <v>10351.09</v>
          </cell>
          <cell r="C7">
            <v>0.91</v>
          </cell>
          <cell r="D7">
            <v>10352</v>
          </cell>
          <cell r="E7">
            <v>0</v>
          </cell>
          <cell r="F7">
            <v>10352</v>
          </cell>
        </row>
        <row r="8">
          <cell r="A8" t="str">
            <v>Úklid</v>
          </cell>
          <cell r="B8">
            <v>10240</v>
          </cell>
          <cell r="C8">
            <v>1</v>
          </cell>
          <cell r="D8">
            <v>10241</v>
          </cell>
          <cell r="E8">
            <v>20110</v>
          </cell>
          <cell r="F8">
            <v>-9869</v>
          </cell>
        </row>
        <row r="9">
          <cell r="A9" t="str">
            <v>Výtah</v>
          </cell>
          <cell r="B9">
            <v>6745.2</v>
          </cell>
          <cell r="C9">
            <v>0.8</v>
          </cell>
          <cell r="D9">
            <v>6746</v>
          </cell>
          <cell r="E9">
            <v>5750</v>
          </cell>
          <cell r="F9">
            <v>996</v>
          </cell>
        </row>
        <row r="10">
          <cell r="A10" t="str">
            <v>Společná elektřina</v>
          </cell>
          <cell r="B10">
            <v>3443.3</v>
          </cell>
          <cell r="C10">
            <v>0.7</v>
          </cell>
          <cell r="D10">
            <v>3444</v>
          </cell>
          <cell r="E10">
            <v>1784</v>
          </cell>
          <cell r="F10">
            <v>1660</v>
          </cell>
        </row>
        <row r="11">
          <cell r="A11" t="str">
            <v>STA</v>
          </cell>
          <cell r="B11">
            <v>0</v>
          </cell>
          <cell r="C11">
            <v>0</v>
          </cell>
          <cell r="D11">
            <v>0</v>
          </cell>
          <cell r="E11">
            <v>705</v>
          </cell>
          <cell r="F11">
            <v>-705</v>
          </cell>
        </row>
        <row r="12">
          <cell r="A12" t="str">
            <v>Ostatní služby 2</v>
          </cell>
          <cell r="B12">
            <v>13516.03</v>
          </cell>
          <cell r="C12">
            <v>-4.03</v>
          </cell>
          <cell r="D12">
            <v>13512</v>
          </cell>
          <cell r="E12">
            <v>10800</v>
          </cell>
          <cell r="F12">
            <v>2712</v>
          </cell>
        </row>
        <row r="13">
          <cell r="A13" t="str">
            <v>Ostatní služby 1</v>
          </cell>
          <cell r="B13">
            <v>1365.47</v>
          </cell>
          <cell r="C13">
            <v>0.53</v>
          </cell>
          <cell r="D13">
            <v>1366</v>
          </cell>
          <cell r="E13">
            <v>4848</v>
          </cell>
          <cell r="F13">
            <v>-3482</v>
          </cell>
        </row>
        <row r="14">
          <cell r="A14" t="str">
            <v>Pojištění</v>
          </cell>
          <cell r="B14">
            <v>6099.32</v>
          </cell>
          <cell r="C14">
            <v>1.69</v>
          </cell>
          <cell r="D14">
            <v>6101</v>
          </cell>
          <cell r="E14">
            <v>9767</v>
          </cell>
          <cell r="F14">
            <v>-3666</v>
          </cell>
        </row>
        <row r="15">
          <cell r="A15" t="str">
            <v>Správní poplatek</v>
          </cell>
          <cell r="B15">
            <v>25792.05</v>
          </cell>
          <cell r="C15">
            <v>-3.05</v>
          </cell>
          <cell r="D15">
            <v>25789</v>
          </cell>
          <cell r="E15">
            <v>25777</v>
          </cell>
          <cell r="F15">
            <v>12</v>
          </cell>
        </row>
        <row r="16">
          <cell r="A16" t="str">
            <v>Hrnčířská 188/14 celkem</v>
          </cell>
          <cell r="B16">
            <v>348651.89</v>
          </cell>
          <cell r="C16">
            <v>0.11</v>
          </cell>
          <cell r="D16">
            <v>348652</v>
          </cell>
          <cell r="E16">
            <v>340320</v>
          </cell>
          <cell r="F16">
            <v>8332</v>
          </cell>
        </row>
        <row r="18">
          <cell r="A18" t="str">
            <v>Vodné stočné</v>
          </cell>
          <cell r="B18">
            <v>44409.68</v>
          </cell>
          <cell r="C18">
            <v>0.32</v>
          </cell>
          <cell r="D18">
            <v>44410</v>
          </cell>
          <cell r="E18">
            <v>36320</v>
          </cell>
          <cell r="F18">
            <v>8090</v>
          </cell>
        </row>
        <row r="19">
          <cell r="A19" t="str">
            <v>Teplo</v>
          </cell>
          <cell r="B19">
            <v>155492.24</v>
          </cell>
          <cell r="C19">
            <v>-0.24</v>
          </cell>
          <cell r="D19">
            <v>155492</v>
          </cell>
          <cell r="E19">
            <v>162217</v>
          </cell>
          <cell r="F19">
            <v>-6725</v>
          </cell>
        </row>
        <row r="20">
          <cell r="A20" t="str">
            <v>Teplá voda</v>
          </cell>
          <cell r="B20">
            <v>91724.88</v>
          </cell>
          <cell r="C20">
            <v>-1.88</v>
          </cell>
          <cell r="D20">
            <v>91723</v>
          </cell>
          <cell r="E20">
            <v>56290</v>
          </cell>
          <cell r="F20">
            <v>35433</v>
          </cell>
        </row>
        <row r="21">
          <cell r="A21" t="str">
            <v>Vodné pro TUV</v>
          </cell>
          <cell r="B21">
            <v>13114.59</v>
          </cell>
          <cell r="C21">
            <v>-0.59</v>
          </cell>
          <cell r="D21">
            <v>13114</v>
          </cell>
          <cell r="E21">
            <v>0</v>
          </cell>
          <cell r="F21">
            <v>13114</v>
          </cell>
        </row>
        <row r="22">
          <cell r="A22" t="str">
            <v>Úklid</v>
          </cell>
          <cell r="B22">
            <v>10240</v>
          </cell>
          <cell r="C22">
            <v>-3</v>
          </cell>
          <cell r="D22">
            <v>10237</v>
          </cell>
          <cell r="E22">
            <v>21350</v>
          </cell>
          <cell r="F22">
            <v>-11113</v>
          </cell>
        </row>
        <row r="23">
          <cell r="A23" t="str">
            <v>Výtah</v>
          </cell>
          <cell r="B23">
            <v>7415.8</v>
          </cell>
          <cell r="C23">
            <v>0.2</v>
          </cell>
          <cell r="D23">
            <v>7416</v>
          </cell>
          <cell r="E23">
            <v>8950</v>
          </cell>
          <cell r="F23">
            <v>-1534</v>
          </cell>
        </row>
        <row r="24">
          <cell r="A24" t="str">
            <v>Společná elektřina</v>
          </cell>
          <cell r="B24">
            <v>3325.6</v>
          </cell>
          <cell r="C24">
            <v>1.4</v>
          </cell>
          <cell r="D24">
            <v>3327</v>
          </cell>
          <cell r="E24">
            <v>1924</v>
          </cell>
          <cell r="F24">
            <v>1403</v>
          </cell>
        </row>
        <row r="25">
          <cell r="A25" t="str">
            <v>STA</v>
          </cell>
          <cell r="B25">
            <v>0</v>
          </cell>
          <cell r="C25">
            <v>0</v>
          </cell>
          <cell r="D25">
            <v>0</v>
          </cell>
          <cell r="E25">
            <v>596</v>
          </cell>
          <cell r="F25">
            <v>-596</v>
          </cell>
        </row>
        <row r="26">
          <cell r="A26" t="str">
            <v>Ostatní služby 2</v>
          </cell>
          <cell r="B26">
            <v>11263.36</v>
          </cell>
          <cell r="C26">
            <v>-3.36</v>
          </cell>
          <cell r="D26">
            <v>11260</v>
          </cell>
          <cell r="E26">
            <v>9000</v>
          </cell>
          <cell r="F26">
            <v>2260</v>
          </cell>
        </row>
        <row r="27">
          <cell r="A27" t="str">
            <v>Ostatní služby 1</v>
          </cell>
          <cell r="B27">
            <v>1048.41</v>
          </cell>
          <cell r="C27">
            <v>1.59</v>
          </cell>
          <cell r="D27">
            <v>1050</v>
          </cell>
          <cell r="E27">
            <v>3720</v>
          </cell>
          <cell r="F27">
            <v>-2670</v>
          </cell>
        </row>
        <row r="28">
          <cell r="A28" t="str">
            <v>Pojištění</v>
          </cell>
          <cell r="B28">
            <v>4683.07</v>
          </cell>
          <cell r="C28">
            <v>1.93</v>
          </cell>
          <cell r="D28">
            <v>4685</v>
          </cell>
          <cell r="E28">
            <v>7500</v>
          </cell>
          <cell r="F28">
            <v>-2815</v>
          </cell>
        </row>
        <row r="29">
          <cell r="A29" t="str">
            <v>Správní poplatek</v>
          </cell>
          <cell r="B29">
            <v>21493.38</v>
          </cell>
          <cell r="C29">
            <v>-3.38</v>
          </cell>
          <cell r="D29">
            <v>21490</v>
          </cell>
          <cell r="E29">
            <v>21480</v>
          </cell>
          <cell r="F29">
            <v>10</v>
          </cell>
        </row>
        <row r="30">
          <cell r="A30" t="str">
            <v>Hrnčířská 190/16 celkem</v>
          </cell>
          <cell r="B30">
            <v>364211</v>
          </cell>
          <cell r="C30">
            <v>-7</v>
          </cell>
          <cell r="D30">
            <v>364204</v>
          </cell>
          <cell r="E30">
            <v>329347</v>
          </cell>
          <cell r="F30">
            <v>34857</v>
          </cell>
        </row>
        <row r="32">
          <cell r="A32" t="str">
            <v>Vodné stočné</v>
          </cell>
          <cell r="B32">
            <v>45310.3</v>
          </cell>
          <cell r="C32">
            <v>0.7</v>
          </cell>
          <cell r="D32">
            <v>45311</v>
          </cell>
          <cell r="E32">
            <v>41807</v>
          </cell>
          <cell r="F32">
            <v>3504</v>
          </cell>
        </row>
        <row r="33">
          <cell r="A33" t="str">
            <v>Teplo</v>
          </cell>
          <cell r="B33">
            <v>157247.76</v>
          </cell>
          <cell r="C33">
            <v>-1.76</v>
          </cell>
          <cell r="D33">
            <v>157246</v>
          </cell>
          <cell r="E33">
            <v>188308</v>
          </cell>
          <cell r="F33">
            <v>-31062</v>
          </cell>
        </row>
        <row r="34">
          <cell r="A34" t="str">
            <v>Teplá voda</v>
          </cell>
          <cell r="B34">
            <v>99673.9</v>
          </cell>
          <cell r="C34">
            <v>1.1</v>
          </cell>
          <cell r="D34">
            <v>99675</v>
          </cell>
          <cell r="E34">
            <v>63437</v>
          </cell>
          <cell r="F34">
            <v>36238</v>
          </cell>
        </row>
        <row r="35">
          <cell r="A35" t="str">
            <v>Vodné pro TUV</v>
          </cell>
          <cell r="B35">
            <v>13837.15</v>
          </cell>
          <cell r="C35">
            <v>-0.15</v>
          </cell>
          <cell r="D35">
            <v>13837</v>
          </cell>
          <cell r="E35">
            <v>0</v>
          </cell>
          <cell r="F35">
            <v>13837</v>
          </cell>
        </row>
        <row r="36">
          <cell r="A36" t="str">
            <v>Úklid</v>
          </cell>
          <cell r="B36">
            <v>10240</v>
          </cell>
          <cell r="C36">
            <v>-1</v>
          </cell>
          <cell r="D36">
            <v>10239</v>
          </cell>
          <cell r="E36">
            <v>22151</v>
          </cell>
          <cell r="F36">
            <v>-11912</v>
          </cell>
        </row>
        <row r="37">
          <cell r="A37" t="str">
            <v>Výtah</v>
          </cell>
          <cell r="B37">
            <v>6967</v>
          </cell>
          <cell r="C37">
            <v>-2</v>
          </cell>
          <cell r="D37">
            <v>6965</v>
          </cell>
          <cell r="E37">
            <v>9264</v>
          </cell>
          <cell r="F37">
            <v>-2299</v>
          </cell>
        </row>
        <row r="38">
          <cell r="A38" t="str">
            <v>Společná elektřina</v>
          </cell>
          <cell r="B38">
            <v>2551.4</v>
          </cell>
          <cell r="C38">
            <v>-1.4</v>
          </cell>
          <cell r="D38">
            <v>2550</v>
          </cell>
          <cell r="E38">
            <v>2091</v>
          </cell>
          <cell r="F38">
            <v>459</v>
          </cell>
        </row>
        <row r="39">
          <cell r="A39" t="str">
            <v>STA</v>
          </cell>
          <cell r="B39">
            <v>0</v>
          </cell>
          <cell r="C39">
            <v>0</v>
          </cell>
          <cell r="D39">
            <v>0</v>
          </cell>
          <cell r="E39">
            <v>660</v>
          </cell>
          <cell r="F39">
            <v>-660</v>
          </cell>
        </row>
        <row r="40">
          <cell r="A40" t="str">
            <v>Ostatní služby 2</v>
          </cell>
          <cell r="B40">
            <v>13516.03</v>
          </cell>
          <cell r="C40">
            <v>-3.03</v>
          </cell>
          <cell r="D40">
            <v>13513</v>
          </cell>
          <cell r="E40">
            <v>10800</v>
          </cell>
          <cell r="F40">
            <v>2713</v>
          </cell>
        </row>
        <row r="41">
          <cell r="A41" t="str">
            <v>Ostatní služby 1</v>
          </cell>
          <cell r="B41">
            <v>1227.66</v>
          </cell>
          <cell r="C41">
            <v>4.34</v>
          </cell>
          <cell r="D41">
            <v>1232</v>
          </cell>
          <cell r="E41">
            <v>4380</v>
          </cell>
          <cell r="F41">
            <v>-3148</v>
          </cell>
        </row>
        <row r="42">
          <cell r="A42" t="str">
            <v>Pojištění</v>
          </cell>
          <cell r="B42">
            <v>5483.72</v>
          </cell>
          <cell r="C42">
            <v>3.28</v>
          </cell>
          <cell r="D42">
            <v>5487</v>
          </cell>
          <cell r="E42">
            <v>8749</v>
          </cell>
          <cell r="F42">
            <v>-3262</v>
          </cell>
        </row>
        <row r="43">
          <cell r="A43" t="str">
            <v>Správní poplatek</v>
          </cell>
          <cell r="B43">
            <v>25792.05</v>
          </cell>
          <cell r="C43">
            <v>-4.05</v>
          </cell>
          <cell r="D43">
            <v>25788</v>
          </cell>
          <cell r="E43">
            <v>25776</v>
          </cell>
          <cell r="F43">
            <v>12</v>
          </cell>
        </row>
        <row r="44">
          <cell r="A44" t="str">
            <v>Hrnčířská 192/18 celkem</v>
          </cell>
          <cell r="B44">
            <v>381846.96</v>
          </cell>
          <cell r="C44">
            <v>-3.96</v>
          </cell>
          <cell r="D44">
            <v>381843</v>
          </cell>
          <cell r="E44">
            <v>377423</v>
          </cell>
          <cell r="F44">
            <v>4420</v>
          </cell>
        </row>
        <row r="46">
          <cell r="A46" t="str">
            <v>Vodné stočné</v>
          </cell>
          <cell r="B46">
            <v>59936.82</v>
          </cell>
          <cell r="C46">
            <v>2.18</v>
          </cell>
          <cell r="D46">
            <v>59939</v>
          </cell>
          <cell r="E46">
            <v>53360</v>
          </cell>
          <cell r="F46">
            <v>6579</v>
          </cell>
        </row>
        <row r="47">
          <cell r="A47" t="str">
            <v>Teplo</v>
          </cell>
          <cell r="B47">
            <v>167446.94</v>
          </cell>
          <cell r="C47">
            <v>1.06</v>
          </cell>
          <cell r="D47">
            <v>167448</v>
          </cell>
          <cell r="E47">
            <v>181116</v>
          </cell>
          <cell r="F47">
            <v>-13668</v>
          </cell>
        </row>
        <row r="48">
          <cell r="A48" t="str">
            <v>Teplá voda</v>
          </cell>
          <cell r="B48">
            <v>94101.04</v>
          </cell>
          <cell r="C48">
            <v>-0.04</v>
          </cell>
          <cell r="D48">
            <v>94101</v>
          </cell>
          <cell r="E48">
            <v>78595</v>
          </cell>
          <cell r="F48">
            <v>15506</v>
          </cell>
        </row>
        <row r="49">
          <cell r="A49" t="str">
            <v>Vodné pro TUV</v>
          </cell>
          <cell r="B49">
            <v>14285.55</v>
          </cell>
          <cell r="C49">
            <v>-0.55</v>
          </cell>
          <cell r="D49">
            <v>14285</v>
          </cell>
          <cell r="E49">
            <v>0</v>
          </cell>
          <cell r="F49">
            <v>14285</v>
          </cell>
        </row>
        <row r="50">
          <cell r="A50" t="str">
            <v>Úklid</v>
          </cell>
          <cell r="B50">
            <v>10240</v>
          </cell>
          <cell r="C50">
            <v>3</v>
          </cell>
          <cell r="D50">
            <v>10243</v>
          </cell>
          <cell r="E50">
            <v>27720</v>
          </cell>
          <cell r="F50">
            <v>-17477</v>
          </cell>
        </row>
        <row r="51">
          <cell r="A51" t="str">
            <v>Výtah</v>
          </cell>
          <cell r="B51">
            <v>8941.8</v>
          </cell>
          <cell r="C51">
            <v>0.2</v>
          </cell>
          <cell r="D51">
            <v>8942</v>
          </cell>
          <cell r="E51">
            <v>12475</v>
          </cell>
          <cell r="F51">
            <v>-3533</v>
          </cell>
        </row>
        <row r="52">
          <cell r="A52" t="str">
            <v>Společná elektřina</v>
          </cell>
          <cell r="B52">
            <v>3811.8</v>
          </cell>
          <cell r="C52">
            <v>3.2</v>
          </cell>
          <cell r="D52">
            <v>3815</v>
          </cell>
          <cell r="E52">
            <v>2668</v>
          </cell>
          <cell r="F52">
            <v>1147</v>
          </cell>
        </row>
        <row r="53">
          <cell r="A53" t="str">
            <v>STA</v>
          </cell>
          <cell r="B53">
            <v>0</v>
          </cell>
          <cell r="C53">
            <v>0</v>
          </cell>
          <cell r="D53">
            <v>0</v>
          </cell>
          <cell r="E53">
            <v>780</v>
          </cell>
          <cell r="F53">
            <v>-780</v>
          </cell>
        </row>
        <row r="54">
          <cell r="A54" t="str">
            <v>Ostatní služby 2</v>
          </cell>
          <cell r="B54">
            <v>14642.36</v>
          </cell>
          <cell r="C54">
            <v>-4.36</v>
          </cell>
          <cell r="D54">
            <v>14638</v>
          </cell>
          <cell r="E54">
            <v>11125</v>
          </cell>
          <cell r="F54">
            <v>3513</v>
          </cell>
        </row>
        <row r="55">
          <cell r="A55" t="str">
            <v>Ostatní služby 1</v>
          </cell>
          <cell r="B55">
            <v>1421.44</v>
          </cell>
          <cell r="C55">
            <v>2.56</v>
          </cell>
          <cell r="D55">
            <v>1424</v>
          </cell>
          <cell r="E55">
            <v>5087</v>
          </cell>
          <cell r="F55">
            <v>-3663</v>
          </cell>
        </row>
        <row r="56">
          <cell r="A56" t="str">
            <v>Pojištění</v>
          </cell>
          <cell r="B56">
            <v>6349.33</v>
          </cell>
          <cell r="C56">
            <v>0.67</v>
          </cell>
          <cell r="D56">
            <v>6350</v>
          </cell>
          <cell r="E56">
            <v>10128</v>
          </cell>
          <cell r="F56">
            <v>-3778</v>
          </cell>
        </row>
        <row r="57">
          <cell r="A57" t="str">
            <v>Správní poplatek</v>
          </cell>
          <cell r="B57">
            <v>27941.39</v>
          </cell>
          <cell r="C57">
            <v>-4.39</v>
          </cell>
          <cell r="D57">
            <v>27937</v>
          </cell>
          <cell r="E57">
            <v>27924</v>
          </cell>
          <cell r="F57">
            <v>13</v>
          </cell>
        </row>
        <row r="58">
          <cell r="A58" t="str">
            <v>Hrnčířská 194/20 celkem</v>
          </cell>
          <cell r="B58">
            <v>409118.47</v>
          </cell>
          <cell r="C58">
            <v>3.53</v>
          </cell>
          <cell r="D58">
            <v>409122</v>
          </cell>
          <cell r="E58">
            <v>410978</v>
          </cell>
          <cell r="F58">
            <v>-1856</v>
          </cell>
        </row>
        <row r="60">
          <cell r="A60" t="str">
            <v>Vodné stočné</v>
          </cell>
          <cell r="B60">
            <v>89998.87</v>
          </cell>
          <cell r="C60">
            <v>2.13</v>
          </cell>
          <cell r="D60">
            <v>90001</v>
          </cell>
          <cell r="E60">
            <v>86080</v>
          </cell>
          <cell r="F60">
            <v>3921</v>
          </cell>
        </row>
        <row r="61">
          <cell r="A61" t="str">
            <v>Teplo</v>
          </cell>
          <cell r="B61">
            <v>256366.69</v>
          </cell>
          <cell r="C61">
            <v>0.31</v>
          </cell>
          <cell r="D61">
            <v>256367</v>
          </cell>
          <cell r="E61">
            <v>273504</v>
          </cell>
          <cell r="F61">
            <v>-17137</v>
          </cell>
        </row>
        <row r="62">
          <cell r="A62" t="str">
            <v>Teplá voda</v>
          </cell>
          <cell r="B62">
            <v>174473.24</v>
          </cell>
          <cell r="C62">
            <v>-1.24</v>
          </cell>
          <cell r="D62">
            <v>174472</v>
          </cell>
          <cell r="E62">
            <v>107180</v>
          </cell>
          <cell r="F62">
            <v>67292</v>
          </cell>
        </row>
        <row r="63">
          <cell r="A63" t="str">
            <v>Vodné pro TUV</v>
          </cell>
          <cell r="B63">
            <v>25105.08</v>
          </cell>
          <cell r="C63">
            <v>0.92</v>
          </cell>
          <cell r="D63">
            <v>25106</v>
          </cell>
          <cell r="E63">
            <v>0</v>
          </cell>
          <cell r="F63">
            <v>25106</v>
          </cell>
        </row>
        <row r="64">
          <cell r="A64" t="str">
            <v>Úklid</v>
          </cell>
          <cell r="B64">
            <v>11840</v>
          </cell>
          <cell r="C64">
            <v>-3</v>
          </cell>
          <cell r="D64">
            <v>11837</v>
          </cell>
          <cell r="E64">
            <v>39520</v>
          </cell>
          <cell r="F64">
            <v>-27683</v>
          </cell>
        </row>
        <row r="65">
          <cell r="A65" t="str">
            <v>Výtah</v>
          </cell>
          <cell r="B65">
            <v>8800.7</v>
          </cell>
          <cell r="C65">
            <v>-3.7</v>
          </cell>
          <cell r="D65">
            <v>8797</v>
          </cell>
          <cell r="E65">
            <v>21500</v>
          </cell>
          <cell r="F65">
            <v>-12703</v>
          </cell>
        </row>
        <row r="66">
          <cell r="A66" t="str">
            <v>Společná elektřina</v>
          </cell>
          <cell r="B66">
            <v>8671.1</v>
          </cell>
          <cell r="C66">
            <v>-1.1</v>
          </cell>
          <cell r="D66">
            <v>8670</v>
          </cell>
          <cell r="E66">
            <v>4304</v>
          </cell>
          <cell r="F66">
            <v>4366</v>
          </cell>
        </row>
        <row r="67">
          <cell r="A67" t="str">
            <v>STA</v>
          </cell>
          <cell r="B67">
            <v>0</v>
          </cell>
          <cell r="C67">
            <v>0</v>
          </cell>
          <cell r="D67">
            <v>0</v>
          </cell>
          <cell r="E67">
            <v>1020</v>
          </cell>
          <cell r="F67">
            <v>-1020</v>
          </cell>
        </row>
        <row r="68">
          <cell r="A68" t="str">
            <v>Ostatní služby 2</v>
          </cell>
          <cell r="B68">
            <v>22526.71</v>
          </cell>
          <cell r="C68">
            <v>-5.71</v>
          </cell>
          <cell r="D68">
            <v>22521</v>
          </cell>
          <cell r="E68">
            <v>18000</v>
          </cell>
          <cell r="F68">
            <v>4521</v>
          </cell>
        </row>
        <row r="69">
          <cell r="A69" t="str">
            <v>Ostatní služby 1</v>
          </cell>
          <cell r="B69">
            <v>5459.31</v>
          </cell>
          <cell r="C69">
            <v>0.69</v>
          </cell>
          <cell r="D69">
            <v>5460</v>
          </cell>
          <cell r="E69">
            <v>8292</v>
          </cell>
          <cell r="F69">
            <v>-2832</v>
          </cell>
        </row>
        <row r="70">
          <cell r="A70" t="str">
            <v>Pojištění</v>
          </cell>
          <cell r="B70">
            <v>10449.28</v>
          </cell>
          <cell r="C70">
            <v>-2.28</v>
          </cell>
          <cell r="D70">
            <v>10447</v>
          </cell>
          <cell r="E70">
            <v>16609</v>
          </cell>
          <cell r="F70">
            <v>-6162</v>
          </cell>
        </row>
        <row r="71">
          <cell r="A71" t="str">
            <v>Správní poplatek</v>
          </cell>
          <cell r="B71">
            <v>42986.76</v>
          </cell>
          <cell r="C71">
            <v>-6.76</v>
          </cell>
          <cell r="D71">
            <v>42980</v>
          </cell>
          <cell r="E71">
            <v>42960</v>
          </cell>
          <cell r="F71">
            <v>20</v>
          </cell>
        </row>
        <row r="72">
          <cell r="A72" t="str">
            <v>Klatovská 195/2 celkem</v>
          </cell>
          <cell r="B72">
            <v>656677.74</v>
          </cell>
          <cell r="C72">
            <v>-19.74</v>
          </cell>
          <cell r="D72">
            <v>656658</v>
          </cell>
          <cell r="E72">
            <v>618969</v>
          </cell>
          <cell r="F72">
            <v>37689</v>
          </cell>
        </row>
        <row r="74">
          <cell r="A74" t="str">
            <v>Vodné stočné</v>
          </cell>
          <cell r="B74">
            <v>84559.53</v>
          </cell>
          <cell r="C74">
            <v>1.47</v>
          </cell>
          <cell r="D74">
            <v>84561</v>
          </cell>
          <cell r="E74">
            <v>75520</v>
          </cell>
          <cell r="F74">
            <v>9041</v>
          </cell>
        </row>
        <row r="75">
          <cell r="A75" t="str">
            <v>Teplo</v>
          </cell>
          <cell r="B75">
            <v>231237</v>
          </cell>
          <cell r="C75">
            <v>1</v>
          </cell>
          <cell r="D75">
            <v>231238</v>
          </cell>
          <cell r="E75">
            <v>224317</v>
          </cell>
          <cell r="F75">
            <v>6921</v>
          </cell>
        </row>
        <row r="76">
          <cell r="A76" t="str">
            <v>Teplá voda</v>
          </cell>
          <cell r="B76">
            <v>141801.34</v>
          </cell>
          <cell r="C76">
            <v>0.66</v>
          </cell>
          <cell r="D76">
            <v>141802</v>
          </cell>
          <cell r="E76">
            <v>94760</v>
          </cell>
          <cell r="F76">
            <v>47042</v>
          </cell>
        </row>
        <row r="77">
          <cell r="A77" t="str">
            <v>Vodné pro TUV</v>
          </cell>
          <cell r="B77">
            <v>19482.32</v>
          </cell>
          <cell r="C77">
            <v>-1.32</v>
          </cell>
          <cell r="D77">
            <v>19481</v>
          </cell>
          <cell r="E77">
            <v>0</v>
          </cell>
          <cell r="F77">
            <v>19481</v>
          </cell>
        </row>
        <row r="78">
          <cell r="A78" t="str">
            <v>Úklid</v>
          </cell>
          <cell r="B78">
            <v>11840</v>
          </cell>
          <cell r="C78">
            <v>-2</v>
          </cell>
          <cell r="D78">
            <v>11838</v>
          </cell>
          <cell r="E78">
            <v>35185</v>
          </cell>
          <cell r="F78">
            <v>-23347</v>
          </cell>
        </row>
        <row r="79">
          <cell r="A79" t="str">
            <v>Výtah</v>
          </cell>
          <cell r="B79">
            <v>5948.8</v>
          </cell>
          <cell r="C79">
            <v>0.2</v>
          </cell>
          <cell r="D79">
            <v>5949</v>
          </cell>
          <cell r="E79">
            <v>18200</v>
          </cell>
          <cell r="F79">
            <v>-12251</v>
          </cell>
        </row>
        <row r="80">
          <cell r="A80" t="str">
            <v>Společná elektřina</v>
          </cell>
          <cell r="B80">
            <v>3277.7</v>
          </cell>
          <cell r="C80">
            <v>1.3</v>
          </cell>
          <cell r="D80">
            <v>3279</v>
          </cell>
          <cell r="E80">
            <v>3776</v>
          </cell>
          <cell r="F80">
            <v>-497</v>
          </cell>
        </row>
        <row r="81">
          <cell r="A81" t="str">
            <v>STA</v>
          </cell>
          <cell r="B81">
            <v>0</v>
          </cell>
          <cell r="C81">
            <v>0</v>
          </cell>
          <cell r="D81">
            <v>0</v>
          </cell>
          <cell r="E81">
            <v>1140</v>
          </cell>
          <cell r="F81">
            <v>-1140</v>
          </cell>
        </row>
        <row r="82">
          <cell r="A82" t="str">
            <v>Ostatní služby 2</v>
          </cell>
          <cell r="B82">
            <v>21400.38</v>
          </cell>
          <cell r="C82">
            <v>-5.38</v>
          </cell>
          <cell r="D82">
            <v>21395</v>
          </cell>
          <cell r="E82">
            <v>17100</v>
          </cell>
          <cell r="F82">
            <v>4295</v>
          </cell>
        </row>
        <row r="83">
          <cell r="A83" t="str">
            <v>Ostatní služby 1</v>
          </cell>
          <cell r="B83">
            <v>3633.2</v>
          </cell>
          <cell r="C83">
            <v>3.8</v>
          </cell>
          <cell r="D83">
            <v>3637</v>
          </cell>
          <cell r="E83">
            <v>6529</v>
          </cell>
          <cell r="F83">
            <v>-2892</v>
          </cell>
        </row>
        <row r="84">
          <cell r="A84" t="str">
            <v>Pojištění</v>
          </cell>
          <cell r="B84">
            <v>8188.57</v>
          </cell>
          <cell r="C84">
            <v>3.43</v>
          </cell>
          <cell r="D84">
            <v>8192</v>
          </cell>
          <cell r="E84">
            <v>13080</v>
          </cell>
          <cell r="F84">
            <v>-4888</v>
          </cell>
        </row>
        <row r="85">
          <cell r="A85" t="str">
            <v>Správní poplatek</v>
          </cell>
          <cell r="B85">
            <v>40837.42</v>
          </cell>
          <cell r="C85">
            <v>-4.42</v>
          </cell>
          <cell r="D85">
            <v>40833</v>
          </cell>
          <cell r="E85">
            <v>40812</v>
          </cell>
          <cell r="F85">
            <v>21</v>
          </cell>
        </row>
        <row r="86">
          <cell r="A86" t="str">
            <v>Klatovská 196/4 celkem</v>
          </cell>
          <cell r="B86">
            <v>572206.25</v>
          </cell>
          <cell r="C86">
            <v>-1.25</v>
          </cell>
          <cell r="D86">
            <v>572205</v>
          </cell>
          <cell r="E86">
            <v>530419</v>
          </cell>
          <cell r="F86">
            <v>41786</v>
          </cell>
        </row>
        <row r="88">
          <cell r="A88" t="str">
            <v>Vodné stočné</v>
          </cell>
          <cell r="B88">
            <v>65009.93</v>
          </cell>
          <cell r="C88">
            <v>2.07</v>
          </cell>
          <cell r="D88">
            <v>65012</v>
          </cell>
          <cell r="E88">
            <v>60160</v>
          </cell>
          <cell r="F88">
            <v>4852</v>
          </cell>
        </row>
        <row r="89">
          <cell r="A89" t="str">
            <v>Teplo</v>
          </cell>
          <cell r="B89">
            <v>235417.12</v>
          </cell>
          <cell r="C89">
            <v>0.88</v>
          </cell>
          <cell r="D89">
            <v>235418</v>
          </cell>
          <cell r="E89">
            <v>225914</v>
          </cell>
          <cell r="F89">
            <v>9504</v>
          </cell>
        </row>
        <row r="90">
          <cell r="A90" t="str">
            <v>Teplá voda</v>
          </cell>
          <cell r="B90">
            <v>144968.78</v>
          </cell>
          <cell r="C90">
            <v>0.22</v>
          </cell>
          <cell r="D90">
            <v>144969</v>
          </cell>
          <cell r="E90">
            <v>90540</v>
          </cell>
          <cell r="F90">
            <v>54429</v>
          </cell>
        </row>
        <row r="91">
          <cell r="A91" t="str">
            <v>Vodné pro TUV</v>
          </cell>
          <cell r="B91">
            <v>24933.48</v>
          </cell>
          <cell r="C91">
            <v>-1.48</v>
          </cell>
          <cell r="D91">
            <v>24932</v>
          </cell>
          <cell r="E91">
            <v>0</v>
          </cell>
          <cell r="F91">
            <v>24932</v>
          </cell>
        </row>
        <row r="92">
          <cell r="A92" t="str">
            <v>Úklid</v>
          </cell>
          <cell r="B92">
            <v>11840</v>
          </cell>
          <cell r="C92">
            <v>2</v>
          </cell>
          <cell r="D92">
            <v>11842</v>
          </cell>
          <cell r="E92">
            <v>10387</v>
          </cell>
          <cell r="F92">
            <v>1455</v>
          </cell>
        </row>
        <row r="93">
          <cell r="A93" t="str">
            <v>Výtah</v>
          </cell>
          <cell r="B93">
            <v>8175.3</v>
          </cell>
          <cell r="C93">
            <v>-0.3</v>
          </cell>
          <cell r="D93">
            <v>8175</v>
          </cell>
          <cell r="E93">
            <v>13350</v>
          </cell>
          <cell r="F93">
            <v>-5175</v>
          </cell>
        </row>
        <row r="94">
          <cell r="A94" t="str">
            <v>Společná elektřina</v>
          </cell>
          <cell r="B94">
            <v>6723.3</v>
          </cell>
          <cell r="C94">
            <v>-3.3</v>
          </cell>
          <cell r="D94">
            <v>6720</v>
          </cell>
          <cell r="E94">
            <v>3008</v>
          </cell>
          <cell r="F94">
            <v>3712</v>
          </cell>
        </row>
        <row r="95">
          <cell r="A95" t="str">
            <v>STA</v>
          </cell>
          <cell r="B95">
            <v>0</v>
          </cell>
          <cell r="C95">
            <v>0</v>
          </cell>
          <cell r="D95">
            <v>0</v>
          </cell>
          <cell r="E95">
            <v>960</v>
          </cell>
          <cell r="F95">
            <v>-960</v>
          </cell>
        </row>
        <row r="96">
          <cell r="A96" t="str">
            <v>Ostatní služby 2</v>
          </cell>
          <cell r="B96">
            <v>19147.71</v>
          </cell>
          <cell r="C96">
            <v>-3.71</v>
          </cell>
          <cell r="D96">
            <v>19144</v>
          </cell>
          <cell r="E96">
            <v>15300</v>
          </cell>
          <cell r="F96">
            <v>3844</v>
          </cell>
        </row>
        <row r="97">
          <cell r="A97" t="str">
            <v>Ostatní služby 1</v>
          </cell>
          <cell r="B97">
            <v>3381.24</v>
          </cell>
          <cell r="C97">
            <v>1.76</v>
          </cell>
          <cell r="D97">
            <v>3383</v>
          </cell>
          <cell r="E97">
            <v>5711</v>
          </cell>
          <cell r="F97">
            <v>-2328</v>
          </cell>
        </row>
        <row r="98">
          <cell r="A98" t="str">
            <v>Pojištění</v>
          </cell>
          <cell r="B98">
            <v>7063.12</v>
          </cell>
          <cell r="C98">
            <v>1.88</v>
          </cell>
          <cell r="D98">
            <v>7065</v>
          </cell>
          <cell r="E98">
            <v>11244</v>
          </cell>
          <cell r="F98">
            <v>-4179</v>
          </cell>
        </row>
        <row r="99">
          <cell r="A99" t="str">
            <v>Správní poplatek</v>
          </cell>
          <cell r="B99">
            <v>36538.74</v>
          </cell>
          <cell r="C99">
            <v>-4.74</v>
          </cell>
          <cell r="D99">
            <v>36534</v>
          </cell>
          <cell r="E99">
            <v>36516</v>
          </cell>
          <cell r="F99">
            <v>18</v>
          </cell>
        </row>
        <row r="100">
          <cell r="A100" t="str">
            <v>Klatovská 197/6 celkem</v>
          </cell>
          <cell r="B100">
            <v>563198.72</v>
          </cell>
          <cell r="C100">
            <v>-4.72</v>
          </cell>
          <cell r="D100">
            <v>563194</v>
          </cell>
          <cell r="E100">
            <v>473090</v>
          </cell>
          <cell r="F100">
            <v>90104</v>
          </cell>
        </row>
        <row r="102">
          <cell r="A102" t="str">
            <v>Vodné stočné</v>
          </cell>
          <cell r="B102">
            <v>74192.83</v>
          </cell>
          <cell r="C102">
            <v>0.17</v>
          </cell>
          <cell r="D102">
            <v>74193</v>
          </cell>
          <cell r="E102">
            <v>70160</v>
          </cell>
          <cell r="F102">
            <v>4033</v>
          </cell>
        </row>
        <row r="103">
          <cell r="A103" t="str">
            <v>Teplo</v>
          </cell>
          <cell r="B103">
            <v>223618.96</v>
          </cell>
          <cell r="C103">
            <v>-0.96</v>
          </cell>
          <cell r="D103">
            <v>223618</v>
          </cell>
          <cell r="E103">
            <v>226273</v>
          </cell>
          <cell r="F103">
            <v>-2655</v>
          </cell>
        </row>
        <row r="104">
          <cell r="A104" t="str">
            <v>Teplá voda</v>
          </cell>
          <cell r="B104">
            <v>138558.11</v>
          </cell>
          <cell r="C104">
            <v>-1.11</v>
          </cell>
          <cell r="D104">
            <v>138557</v>
          </cell>
          <cell r="E104">
            <v>104560</v>
          </cell>
          <cell r="F104">
            <v>33997</v>
          </cell>
        </row>
        <row r="105">
          <cell r="A105" t="str">
            <v>Vodné pro TUV</v>
          </cell>
          <cell r="B105">
            <v>15409.68</v>
          </cell>
          <cell r="C105">
            <v>2.32</v>
          </cell>
          <cell r="D105">
            <v>15412</v>
          </cell>
          <cell r="E105">
            <v>0</v>
          </cell>
          <cell r="F105">
            <v>15412</v>
          </cell>
        </row>
        <row r="106">
          <cell r="A106" t="str">
            <v>Úklid</v>
          </cell>
          <cell r="B106">
            <v>19890</v>
          </cell>
          <cell r="C106">
            <v>0</v>
          </cell>
          <cell r="D106">
            <v>19890</v>
          </cell>
          <cell r="E106">
            <v>36960</v>
          </cell>
          <cell r="F106">
            <v>-17070</v>
          </cell>
        </row>
        <row r="107">
          <cell r="A107" t="str">
            <v>Výtah</v>
          </cell>
          <cell r="B107">
            <v>5701</v>
          </cell>
          <cell r="C107">
            <v>1</v>
          </cell>
          <cell r="D107">
            <v>5702</v>
          </cell>
          <cell r="E107">
            <v>14850</v>
          </cell>
          <cell r="F107">
            <v>-9148</v>
          </cell>
        </row>
        <row r="108">
          <cell r="A108" t="str">
            <v>Společná elektřina</v>
          </cell>
          <cell r="B108">
            <v>6359.2</v>
          </cell>
          <cell r="C108">
            <v>-1.2</v>
          </cell>
          <cell r="D108">
            <v>6358</v>
          </cell>
          <cell r="E108">
            <v>3520</v>
          </cell>
          <cell r="F108">
            <v>2838</v>
          </cell>
        </row>
        <row r="109">
          <cell r="A109" t="str">
            <v>STA</v>
          </cell>
          <cell r="B109">
            <v>0</v>
          </cell>
          <cell r="C109">
            <v>0</v>
          </cell>
          <cell r="D109">
            <v>0</v>
          </cell>
          <cell r="E109">
            <v>1080</v>
          </cell>
          <cell r="F109">
            <v>-1080</v>
          </cell>
        </row>
        <row r="110">
          <cell r="A110" t="str">
            <v>Ostatní služby 2</v>
          </cell>
          <cell r="B110">
            <v>20274.04</v>
          </cell>
          <cell r="C110">
            <v>-5.04</v>
          </cell>
          <cell r="D110">
            <v>20269</v>
          </cell>
          <cell r="E110">
            <v>16200</v>
          </cell>
          <cell r="F110">
            <v>4069</v>
          </cell>
        </row>
        <row r="111">
          <cell r="A111" t="str">
            <v>Ostatní služby 1</v>
          </cell>
          <cell r="B111">
            <v>3545.27</v>
          </cell>
          <cell r="C111">
            <v>1.73</v>
          </cell>
          <cell r="D111">
            <v>3547</v>
          </cell>
          <cell r="E111">
            <v>6204</v>
          </cell>
          <cell r="F111">
            <v>-2657</v>
          </cell>
        </row>
        <row r="112">
          <cell r="A112" t="str">
            <v>Pojištění</v>
          </cell>
          <cell r="B112">
            <v>7795.79</v>
          </cell>
          <cell r="C112">
            <v>0.21</v>
          </cell>
          <cell r="D112">
            <v>7796</v>
          </cell>
          <cell r="E112">
            <v>12432</v>
          </cell>
          <cell r="F112">
            <v>-4636</v>
          </cell>
        </row>
        <row r="113">
          <cell r="A113" t="str">
            <v>Správní poplatek</v>
          </cell>
          <cell r="B113">
            <v>38688.08</v>
          </cell>
          <cell r="C113">
            <v>-3.08</v>
          </cell>
          <cell r="D113">
            <v>38685</v>
          </cell>
          <cell r="E113">
            <v>38664</v>
          </cell>
          <cell r="F113">
            <v>21</v>
          </cell>
        </row>
        <row r="114">
          <cell r="A114" t="str">
            <v>Klatovská 198/8 celkem</v>
          </cell>
          <cell r="B114">
            <v>554032.96</v>
          </cell>
          <cell r="C114">
            <v>-5.96</v>
          </cell>
          <cell r="D114">
            <v>554027</v>
          </cell>
          <cell r="E114">
            <v>530903</v>
          </cell>
          <cell r="F114">
            <v>23124</v>
          </cell>
        </row>
        <row r="116">
          <cell r="A116" t="str">
            <v>Vodné stočné</v>
          </cell>
          <cell r="B116">
            <v>79596.96</v>
          </cell>
          <cell r="C116">
            <v>2.04</v>
          </cell>
          <cell r="D116">
            <v>79599</v>
          </cell>
          <cell r="E116">
            <v>76320</v>
          </cell>
          <cell r="F116">
            <v>3279</v>
          </cell>
        </row>
        <row r="117">
          <cell r="A117" t="str">
            <v>Teplo</v>
          </cell>
          <cell r="B117">
            <v>237040.9</v>
          </cell>
          <cell r="C117">
            <v>-0.9</v>
          </cell>
          <cell r="D117">
            <v>237040</v>
          </cell>
          <cell r="E117">
            <v>274906</v>
          </cell>
          <cell r="F117">
            <v>-37866</v>
          </cell>
        </row>
        <row r="118">
          <cell r="A118" t="str">
            <v>Teplá voda</v>
          </cell>
          <cell r="B118">
            <v>182041.19</v>
          </cell>
          <cell r="C118">
            <v>-1.19</v>
          </cell>
          <cell r="D118">
            <v>182040</v>
          </cell>
          <cell r="E118">
            <v>101269</v>
          </cell>
          <cell r="F118">
            <v>80771</v>
          </cell>
        </row>
        <row r="119">
          <cell r="A119" t="str">
            <v>Vodné pro TUV</v>
          </cell>
          <cell r="B119">
            <v>17620.39</v>
          </cell>
          <cell r="C119">
            <v>-0.39</v>
          </cell>
          <cell r="D119">
            <v>17620</v>
          </cell>
          <cell r="E119">
            <v>0</v>
          </cell>
          <cell r="F119">
            <v>17620</v>
          </cell>
        </row>
        <row r="120">
          <cell r="A120" t="str">
            <v>Úklid</v>
          </cell>
          <cell r="B120">
            <v>11840</v>
          </cell>
          <cell r="C120">
            <v>1</v>
          </cell>
          <cell r="D120">
            <v>11841</v>
          </cell>
          <cell r="E120">
            <v>34913</v>
          </cell>
          <cell r="F120">
            <v>-23072</v>
          </cell>
        </row>
        <row r="121">
          <cell r="A121" t="str">
            <v>Výtah</v>
          </cell>
          <cell r="B121">
            <v>6542.6</v>
          </cell>
          <cell r="C121">
            <v>3.4</v>
          </cell>
          <cell r="D121">
            <v>6546</v>
          </cell>
          <cell r="E121">
            <v>16850</v>
          </cell>
          <cell r="F121">
            <v>-10304</v>
          </cell>
        </row>
        <row r="122">
          <cell r="A122" t="str">
            <v>Společná elektřina</v>
          </cell>
          <cell r="B122">
            <v>4895.3</v>
          </cell>
          <cell r="C122">
            <v>-3.3</v>
          </cell>
          <cell r="D122">
            <v>4892</v>
          </cell>
          <cell r="E122">
            <v>3871</v>
          </cell>
          <cell r="F122">
            <v>1021</v>
          </cell>
        </row>
        <row r="123">
          <cell r="A123" t="str">
            <v>STA</v>
          </cell>
          <cell r="B123">
            <v>0</v>
          </cell>
          <cell r="C123">
            <v>0</v>
          </cell>
          <cell r="D123">
            <v>0</v>
          </cell>
          <cell r="E123">
            <v>1075</v>
          </cell>
          <cell r="F123">
            <v>-1075</v>
          </cell>
        </row>
        <row r="124">
          <cell r="A124" t="str">
            <v>Ostatní služby 2</v>
          </cell>
          <cell r="B124">
            <v>22344.65</v>
          </cell>
          <cell r="C124">
            <v>-4.65</v>
          </cell>
          <cell r="D124">
            <v>22340</v>
          </cell>
          <cell r="E124">
            <v>17100</v>
          </cell>
          <cell r="F124">
            <v>5240</v>
          </cell>
        </row>
        <row r="125">
          <cell r="A125" t="str">
            <v>Ostatní služby 1</v>
          </cell>
          <cell r="B125">
            <v>2291.44</v>
          </cell>
          <cell r="C125">
            <v>2.56</v>
          </cell>
          <cell r="D125">
            <v>2294</v>
          </cell>
          <cell r="E125">
            <v>8244</v>
          </cell>
          <cell r="F125">
            <v>-5950</v>
          </cell>
        </row>
        <row r="126">
          <cell r="A126" t="str">
            <v>Pojištění</v>
          </cell>
          <cell r="B126">
            <v>10235.44</v>
          </cell>
          <cell r="C126">
            <v>-0.44</v>
          </cell>
          <cell r="D126">
            <v>10235</v>
          </cell>
          <cell r="E126">
            <v>16504</v>
          </cell>
          <cell r="F126">
            <v>-6269</v>
          </cell>
        </row>
        <row r="127">
          <cell r="A127" t="str">
            <v>Správní poplatek</v>
          </cell>
          <cell r="B127">
            <v>42639.33</v>
          </cell>
          <cell r="C127">
            <v>-4.33</v>
          </cell>
          <cell r="D127">
            <v>42635</v>
          </cell>
          <cell r="E127">
            <v>40821</v>
          </cell>
          <cell r="F127">
            <v>1814</v>
          </cell>
        </row>
        <row r="128">
          <cell r="A128" t="str">
            <v>Klatovská 199/10 celkem</v>
          </cell>
          <cell r="B128">
            <v>617088.19</v>
          </cell>
          <cell r="C128">
            <v>-6.19</v>
          </cell>
          <cell r="D128">
            <v>617082</v>
          </cell>
          <cell r="E128">
            <v>591873</v>
          </cell>
          <cell r="F128">
            <v>25209</v>
          </cell>
        </row>
        <row r="130">
          <cell r="A130" t="str">
            <v>Vodné stočné</v>
          </cell>
          <cell r="B130">
            <v>55204.49</v>
          </cell>
          <cell r="C130">
            <v>1.51</v>
          </cell>
          <cell r="D130">
            <v>55206</v>
          </cell>
          <cell r="E130">
            <v>57760</v>
          </cell>
          <cell r="F130">
            <v>-2554</v>
          </cell>
        </row>
        <row r="131">
          <cell r="A131" t="str">
            <v>Teplo</v>
          </cell>
          <cell r="B131">
            <v>215600.49</v>
          </cell>
          <cell r="C131">
            <v>0.51</v>
          </cell>
          <cell r="D131">
            <v>215601</v>
          </cell>
          <cell r="E131">
            <v>189822</v>
          </cell>
          <cell r="F131">
            <v>25779</v>
          </cell>
        </row>
        <row r="132">
          <cell r="A132" t="str">
            <v>Teplá voda</v>
          </cell>
          <cell r="B132">
            <v>111417.31</v>
          </cell>
          <cell r="C132">
            <v>-0.31</v>
          </cell>
          <cell r="D132">
            <v>111417</v>
          </cell>
          <cell r="E132">
            <v>79080</v>
          </cell>
          <cell r="F132">
            <v>32337</v>
          </cell>
        </row>
        <row r="133">
          <cell r="A133" t="str">
            <v>Vodné pro TUV</v>
          </cell>
          <cell r="B133">
            <v>10520.95</v>
          </cell>
          <cell r="C133">
            <v>0.05</v>
          </cell>
          <cell r="D133">
            <v>10521</v>
          </cell>
          <cell r="E133">
            <v>0</v>
          </cell>
          <cell r="F133">
            <v>10521</v>
          </cell>
        </row>
        <row r="134">
          <cell r="A134" t="str">
            <v>Úklid</v>
          </cell>
          <cell r="B134">
            <v>11840</v>
          </cell>
          <cell r="C134">
            <v>-3</v>
          </cell>
          <cell r="D134">
            <v>11837</v>
          </cell>
          <cell r="E134">
            <v>30150</v>
          </cell>
          <cell r="F134">
            <v>-18313</v>
          </cell>
        </row>
        <row r="135">
          <cell r="A135" t="str">
            <v>Výtah</v>
          </cell>
          <cell r="B135">
            <v>4739.9</v>
          </cell>
          <cell r="C135">
            <v>1.1</v>
          </cell>
          <cell r="D135">
            <v>4741</v>
          </cell>
          <cell r="E135">
            <v>12350</v>
          </cell>
          <cell r="F135">
            <v>-7609</v>
          </cell>
        </row>
        <row r="136">
          <cell r="A136" t="str">
            <v>Společná elektřina</v>
          </cell>
          <cell r="B136">
            <v>6092.3</v>
          </cell>
          <cell r="C136">
            <v>0.7</v>
          </cell>
          <cell r="D136">
            <v>6093</v>
          </cell>
          <cell r="E136">
            <v>2888</v>
          </cell>
          <cell r="F136">
            <v>3205</v>
          </cell>
        </row>
        <row r="137">
          <cell r="A137" t="str">
            <v>STA</v>
          </cell>
          <cell r="B137">
            <v>0</v>
          </cell>
          <cell r="C137">
            <v>0</v>
          </cell>
          <cell r="D137">
            <v>0</v>
          </cell>
          <cell r="E137">
            <v>720</v>
          </cell>
          <cell r="F137">
            <v>-720</v>
          </cell>
        </row>
        <row r="138">
          <cell r="A138" t="str">
            <v>Ostatní služby 2</v>
          </cell>
          <cell r="B138">
            <v>16895.04</v>
          </cell>
          <cell r="C138">
            <v>-3.04</v>
          </cell>
          <cell r="D138">
            <v>16892</v>
          </cell>
          <cell r="E138">
            <v>13500</v>
          </cell>
          <cell r="F138">
            <v>3392</v>
          </cell>
        </row>
        <row r="139">
          <cell r="A139" t="str">
            <v>Ostatní služby 1</v>
          </cell>
          <cell r="B139">
            <v>3507.56</v>
          </cell>
          <cell r="C139">
            <v>0.44</v>
          </cell>
          <cell r="D139">
            <v>3508</v>
          </cell>
          <cell r="E139">
            <v>6038</v>
          </cell>
          <cell r="F139">
            <v>-2530</v>
          </cell>
        </row>
        <row r="140">
          <cell r="A140" t="str">
            <v>Pojištění</v>
          </cell>
          <cell r="B140">
            <v>7627.35</v>
          </cell>
          <cell r="C140">
            <v>-1.35</v>
          </cell>
          <cell r="D140">
            <v>7626</v>
          </cell>
          <cell r="E140">
            <v>12203</v>
          </cell>
          <cell r="F140">
            <v>-4577</v>
          </cell>
        </row>
        <row r="141">
          <cell r="A141" t="str">
            <v>Správní poplatek</v>
          </cell>
          <cell r="B141">
            <v>32240.07</v>
          </cell>
          <cell r="C141">
            <v>-4.07</v>
          </cell>
          <cell r="D141">
            <v>32236</v>
          </cell>
          <cell r="E141">
            <v>32220</v>
          </cell>
          <cell r="F141">
            <v>16</v>
          </cell>
        </row>
        <row r="142">
          <cell r="A142" t="str">
            <v>Klatovská 200/12 celkem</v>
          </cell>
          <cell r="B142">
            <v>475685.45</v>
          </cell>
          <cell r="C142">
            <v>-7.45</v>
          </cell>
          <cell r="D142">
            <v>475678</v>
          </cell>
          <cell r="E142">
            <v>436731</v>
          </cell>
          <cell r="F142">
            <v>38947</v>
          </cell>
        </row>
        <row r="144">
          <cell r="A144" t="str">
            <v>Vodné stočné</v>
          </cell>
          <cell r="B144">
            <v>54880.6</v>
          </cell>
          <cell r="C144">
            <v>0.4</v>
          </cell>
          <cell r="D144">
            <v>54881</v>
          </cell>
          <cell r="E144">
            <v>59280</v>
          </cell>
          <cell r="F144">
            <v>-4399</v>
          </cell>
        </row>
        <row r="145">
          <cell r="A145" t="str">
            <v>Teplo</v>
          </cell>
          <cell r="B145">
            <v>259171.65</v>
          </cell>
          <cell r="C145">
            <v>-1.65</v>
          </cell>
          <cell r="D145">
            <v>259170</v>
          </cell>
          <cell r="E145">
            <v>243559</v>
          </cell>
          <cell r="F145">
            <v>15611</v>
          </cell>
        </row>
        <row r="146">
          <cell r="A146" t="str">
            <v>Teplá voda</v>
          </cell>
          <cell r="B146">
            <v>155667.77</v>
          </cell>
          <cell r="C146">
            <v>0.23</v>
          </cell>
          <cell r="D146">
            <v>155668</v>
          </cell>
          <cell r="E146">
            <v>90550</v>
          </cell>
          <cell r="F146">
            <v>65118</v>
          </cell>
        </row>
        <row r="147">
          <cell r="A147" t="str">
            <v>Vodné pro TUV</v>
          </cell>
          <cell r="B147">
            <v>14747.22</v>
          </cell>
          <cell r="C147">
            <v>3.78</v>
          </cell>
          <cell r="D147">
            <v>14751</v>
          </cell>
          <cell r="E147">
            <v>0</v>
          </cell>
          <cell r="F147">
            <v>14751</v>
          </cell>
        </row>
        <row r="148">
          <cell r="A148" t="str">
            <v>Úklid</v>
          </cell>
          <cell r="B148">
            <v>0</v>
          </cell>
          <cell r="C148">
            <v>0</v>
          </cell>
          <cell r="D148">
            <v>0</v>
          </cell>
          <cell r="E148">
            <v>18600</v>
          </cell>
          <cell r="F148">
            <v>-18600</v>
          </cell>
        </row>
        <row r="149">
          <cell r="A149" t="str">
            <v>Výtah</v>
          </cell>
          <cell r="B149">
            <v>5170.5</v>
          </cell>
          <cell r="C149">
            <v>-0.5</v>
          </cell>
          <cell r="D149">
            <v>5170</v>
          </cell>
          <cell r="E149">
            <v>10450</v>
          </cell>
          <cell r="F149">
            <v>-5280</v>
          </cell>
        </row>
        <row r="150">
          <cell r="A150" t="str">
            <v>Společná elektřina</v>
          </cell>
          <cell r="B150">
            <v>3191.7</v>
          </cell>
          <cell r="C150">
            <v>1.3</v>
          </cell>
          <cell r="D150">
            <v>3193</v>
          </cell>
          <cell r="E150">
            <v>2920</v>
          </cell>
          <cell r="F150">
            <v>273</v>
          </cell>
        </row>
        <row r="151">
          <cell r="A151" t="str">
            <v>STA</v>
          </cell>
          <cell r="B151">
            <v>0</v>
          </cell>
          <cell r="C151">
            <v>0</v>
          </cell>
          <cell r="D151">
            <v>0</v>
          </cell>
          <cell r="E151">
            <v>720</v>
          </cell>
          <cell r="F151">
            <v>-720</v>
          </cell>
        </row>
        <row r="152">
          <cell r="A152" t="str">
            <v>Ostatní služby 2</v>
          </cell>
          <cell r="B152">
            <v>15768.7</v>
          </cell>
          <cell r="C152">
            <v>-3.7</v>
          </cell>
          <cell r="D152">
            <v>15765</v>
          </cell>
          <cell r="E152">
            <v>12600</v>
          </cell>
          <cell r="F152">
            <v>3165</v>
          </cell>
        </row>
        <row r="153">
          <cell r="A153" t="str">
            <v>Ostatní služby 1</v>
          </cell>
          <cell r="B153">
            <v>1538.46</v>
          </cell>
          <cell r="C153">
            <v>1.54</v>
          </cell>
          <cell r="D153">
            <v>1540</v>
          </cell>
          <cell r="E153">
            <v>5449</v>
          </cell>
          <cell r="F153">
            <v>-3909</v>
          </cell>
        </row>
        <row r="154">
          <cell r="A154" t="str">
            <v>Pojištění</v>
          </cell>
          <cell r="B154">
            <v>6872.02</v>
          </cell>
          <cell r="C154">
            <v>-2.02</v>
          </cell>
          <cell r="D154">
            <v>6870</v>
          </cell>
          <cell r="E154">
            <v>10992</v>
          </cell>
          <cell r="F154">
            <v>-4122</v>
          </cell>
        </row>
        <row r="155">
          <cell r="A155" t="str">
            <v>Správní poplatek</v>
          </cell>
          <cell r="B155">
            <v>30090.73</v>
          </cell>
          <cell r="C155">
            <v>-2.73</v>
          </cell>
          <cell r="D155">
            <v>30088</v>
          </cell>
          <cell r="E155">
            <v>30072</v>
          </cell>
          <cell r="F155">
            <v>16</v>
          </cell>
        </row>
        <row r="156">
          <cell r="A156" t="str">
            <v>Klatovská 201/14 celkem</v>
          </cell>
          <cell r="B156">
            <v>547099.35</v>
          </cell>
          <cell r="C156">
            <v>-3.35</v>
          </cell>
          <cell r="D156">
            <v>547096</v>
          </cell>
          <cell r="E156">
            <v>485192</v>
          </cell>
          <cell r="F156">
            <v>61904</v>
          </cell>
        </row>
        <row r="157">
          <cell r="A157" t="str">
            <v>C E L K E M</v>
          </cell>
          <cell r="B157">
            <v>5489816.98</v>
          </cell>
          <cell r="C157">
            <v>-55.98</v>
          </cell>
          <cell r="D157">
            <v>5489761</v>
          </cell>
          <cell r="E157">
            <v>5125245</v>
          </cell>
          <cell r="F157">
            <v>364516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(2)"/>
      <sheetName val="2012"/>
      <sheetName val="List1"/>
    </sheetNames>
    <sheetDataSet>
      <sheetData sheetId="1">
        <row r="124">
          <cell r="F124">
            <v>45065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10.7109375" style="0" customWidth="1"/>
    <col min="2" max="2" width="12.8515625" style="0" customWidth="1"/>
    <col min="3" max="3" width="10.7109375" style="0" customWidth="1"/>
    <col min="4" max="4" width="10.8515625" style="0" customWidth="1"/>
    <col min="5" max="5" width="12.140625" style="0" customWidth="1"/>
    <col min="6" max="10" width="10.7109375" style="0" customWidth="1"/>
    <col min="11" max="13" width="12.28125" style="0" customWidth="1"/>
    <col min="14" max="14" width="10.00390625" style="0" customWidth="1"/>
    <col min="15" max="15" width="12.8515625" style="0" customWidth="1"/>
    <col min="16" max="16" width="11.421875" style="0" customWidth="1"/>
    <col min="19" max="19" width="12.421875" style="0" customWidth="1"/>
  </cols>
  <sheetData>
    <row r="1" ht="15">
      <c r="A1" s="26" t="s">
        <v>20</v>
      </c>
    </row>
    <row r="2" spans="1:11" ht="34.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4.5" customHeight="1">
      <c r="A3" s="25"/>
      <c r="B3" s="28">
        <f>+B5-B6</f>
        <v>236394.80000000028</v>
      </c>
      <c r="C3" s="28">
        <f aca="true" t="shared" si="0" ref="C3:J3">+C5-C6</f>
        <v>31990.859999999986</v>
      </c>
      <c r="D3" s="28">
        <f t="shared" si="0"/>
        <v>178155</v>
      </c>
      <c r="E3" s="28">
        <f t="shared" si="0"/>
        <v>33220</v>
      </c>
      <c r="F3" s="28">
        <f t="shared" si="0"/>
        <v>-22662</v>
      </c>
      <c r="G3" s="28">
        <f t="shared" si="0"/>
        <v>9810</v>
      </c>
      <c r="H3" s="28">
        <f t="shared" si="0"/>
        <v>4574.139999999999</v>
      </c>
      <c r="I3" s="28">
        <f t="shared" si="0"/>
        <v>0</v>
      </c>
      <c r="J3" s="28">
        <f t="shared" si="0"/>
        <v>1306.7999999999884</v>
      </c>
      <c r="K3" s="25"/>
    </row>
    <row r="4" spans="1:10" ht="75">
      <c r="A4" s="1"/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19</v>
      </c>
      <c r="I4" s="3" t="s">
        <v>5</v>
      </c>
      <c r="J4" s="3" t="s">
        <v>6</v>
      </c>
    </row>
    <row r="5" spans="1:10" ht="15">
      <c r="A5" s="1" t="s">
        <v>23</v>
      </c>
      <c r="B5" s="6">
        <v>4155310.44</v>
      </c>
      <c r="C5" s="6">
        <v>772781.86</v>
      </c>
      <c r="D5" s="6">
        <v>2407307</v>
      </c>
      <c r="E5" s="6">
        <v>201880</v>
      </c>
      <c r="F5" s="6">
        <v>97308</v>
      </c>
      <c r="G5" s="6">
        <v>255024</v>
      </c>
      <c r="H5" s="6">
        <v>23303.98</v>
      </c>
      <c r="I5" s="6">
        <v>82258</v>
      </c>
      <c r="J5" s="6">
        <v>315447.6</v>
      </c>
    </row>
    <row r="6" spans="1:10" ht="15">
      <c r="A6" s="1" t="s">
        <v>11</v>
      </c>
      <c r="B6" s="6">
        <v>3918915.6399999997</v>
      </c>
      <c r="C6" s="6">
        <v>740791</v>
      </c>
      <c r="D6" s="6">
        <v>2229152</v>
      </c>
      <c r="E6" s="6">
        <v>168660</v>
      </c>
      <c r="F6" s="6">
        <v>119970</v>
      </c>
      <c r="G6" s="6">
        <v>245214</v>
      </c>
      <c r="H6" s="6">
        <v>18729.84</v>
      </c>
      <c r="I6" s="6">
        <v>82258</v>
      </c>
      <c r="J6" s="6">
        <v>314140.8</v>
      </c>
    </row>
    <row r="7" spans="1:10" ht="15">
      <c r="A7" s="1" t="s">
        <v>10</v>
      </c>
      <c r="B7" s="6">
        <v>4260937.399999999</v>
      </c>
      <c r="C7" s="6">
        <v>693194</v>
      </c>
      <c r="D7" s="6">
        <v>2583332</v>
      </c>
      <c r="E7" s="6">
        <v>163440</v>
      </c>
      <c r="F7" s="6">
        <v>128192</v>
      </c>
      <c r="G7" s="6">
        <v>255024</v>
      </c>
      <c r="H7" s="6">
        <v>14108.8</v>
      </c>
      <c r="I7" s="6">
        <v>82753</v>
      </c>
      <c r="J7" s="6">
        <v>340893.6</v>
      </c>
    </row>
    <row r="8" spans="1:19" ht="15">
      <c r="A8" s="1" t="s">
        <v>7</v>
      </c>
      <c r="B8" s="6">
        <v>4369170.3</v>
      </c>
      <c r="C8" s="6">
        <v>709438</v>
      </c>
      <c r="D8" s="6">
        <v>2594549</v>
      </c>
      <c r="E8" s="6">
        <v>163860</v>
      </c>
      <c r="F8" s="6">
        <v>134588.7</v>
      </c>
      <c r="G8" s="6">
        <v>255024</v>
      </c>
      <c r="H8" s="6">
        <f>13408.6+'[2]2012'!$F$124</f>
        <v>58473.6</v>
      </c>
      <c r="I8" s="6">
        <v>88197</v>
      </c>
      <c r="J8" s="6">
        <v>365040</v>
      </c>
      <c r="N8" s="8"/>
      <c r="O8" s="8"/>
      <c r="P8" s="8"/>
      <c r="Q8" s="9"/>
      <c r="R8" s="10"/>
      <c r="S8" s="10"/>
    </row>
    <row r="9" spans="1:19" ht="15">
      <c r="A9" s="1" t="s">
        <v>8</v>
      </c>
      <c r="B9" s="6">
        <v>5022643.3</v>
      </c>
      <c r="C9" s="6">
        <f>586886.99+251521</f>
        <v>838407.99</v>
      </c>
      <c r="D9" s="6">
        <v>3085017.27</v>
      </c>
      <c r="E9" s="4"/>
      <c r="F9" s="4"/>
      <c r="G9" s="4"/>
      <c r="H9" s="4"/>
      <c r="I9" s="4"/>
      <c r="J9" s="4"/>
      <c r="K9" s="8"/>
      <c r="N9" s="8"/>
      <c r="O9" s="8"/>
      <c r="P9" s="8"/>
      <c r="Q9" s="9"/>
      <c r="R9" s="10"/>
      <c r="S9" s="10"/>
    </row>
    <row r="10" spans="1:19" ht="15">
      <c r="A10" s="1" t="s">
        <v>9</v>
      </c>
      <c r="B10" s="6">
        <v>5489817.029999999</v>
      </c>
      <c r="C10" s="6">
        <f>689689.11+179408</f>
        <v>869097.11</v>
      </c>
      <c r="D10" s="6">
        <v>3578816.68</v>
      </c>
      <c r="E10" s="4"/>
      <c r="F10" s="4"/>
      <c r="G10" s="4"/>
      <c r="H10" s="4"/>
      <c r="I10" s="4"/>
      <c r="J10" s="4"/>
      <c r="K10" s="8"/>
      <c r="N10" s="8"/>
      <c r="O10" s="8"/>
      <c r="P10" s="8"/>
      <c r="Q10" s="9"/>
      <c r="R10" s="10"/>
      <c r="S10" s="10"/>
    </row>
    <row r="11" spans="1:19" ht="15">
      <c r="A11" s="11"/>
      <c r="B11" s="12"/>
      <c r="C11" s="12"/>
      <c r="D11" s="12"/>
      <c r="E11" s="12"/>
      <c r="F11" s="12"/>
      <c r="G11" s="13"/>
      <c r="H11" s="12"/>
      <c r="I11" s="12"/>
      <c r="J11" s="14"/>
      <c r="K11" s="11"/>
      <c r="L11" s="12"/>
      <c r="M11" s="12"/>
      <c r="N11" s="8"/>
      <c r="O11" s="8"/>
      <c r="P11" s="8"/>
      <c r="Q11" s="9"/>
      <c r="R11" s="10"/>
      <c r="S11" s="10"/>
    </row>
    <row r="12" spans="1:19" ht="15">
      <c r="A12" s="24" t="s">
        <v>41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  <c r="O12" s="8"/>
      <c r="P12" s="8"/>
      <c r="Q12" s="9"/>
      <c r="R12" s="10"/>
      <c r="S12" s="10"/>
    </row>
    <row r="13" spans="1:19" ht="45">
      <c r="A13" s="3" t="s">
        <v>12</v>
      </c>
      <c r="B13" s="7"/>
      <c r="C13" s="7" t="s">
        <v>13</v>
      </c>
      <c r="D13" s="7" t="s">
        <v>15</v>
      </c>
      <c r="E13" s="7" t="s">
        <v>24</v>
      </c>
      <c r="G13" s="9"/>
      <c r="H13" s="7" t="s">
        <v>14</v>
      </c>
      <c r="I13" s="9"/>
      <c r="J13" s="9"/>
      <c r="K13" s="9"/>
      <c r="L13" s="9"/>
      <c r="M13" s="9"/>
      <c r="N13" s="8"/>
      <c r="O13" s="8"/>
      <c r="P13" s="8"/>
      <c r="Q13" s="9"/>
      <c r="R13" s="10"/>
      <c r="S13" s="10"/>
    </row>
    <row r="14" spans="1:19" ht="15">
      <c r="A14" s="4">
        <v>3614797.56</v>
      </c>
      <c r="B14" s="4"/>
      <c r="C14" s="4">
        <f>12*156756</f>
        <v>1881072</v>
      </c>
      <c r="D14" s="4">
        <f>+A14-C16</f>
        <v>3455748.56</v>
      </c>
      <c r="E14" s="4">
        <f>+D14+C14-C16</f>
        <v>5177771.5600000005</v>
      </c>
      <c r="G14" s="9"/>
      <c r="H14" s="1">
        <v>989160</v>
      </c>
      <c r="I14" s="9"/>
      <c r="J14" s="9"/>
      <c r="K14" s="9"/>
      <c r="L14" s="9"/>
      <c r="M14" s="9"/>
      <c r="N14" s="8"/>
      <c r="O14" s="8"/>
      <c r="P14" s="8"/>
      <c r="Q14" s="9"/>
      <c r="R14" s="10"/>
      <c r="S14" s="10"/>
    </row>
    <row r="15" spans="1:19" ht="15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8"/>
      <c r="P15" s="8"/>
      <c r="Q15" s="9"/>
      <c r="R15" s="10"/>
      <c r="S15" s="10"/>
    </row>
    <row r="16" spans="1:19" ht="15">
      <c r="A16" s="5" t="s">
        <v>25</v>
      </c>
      <c r="C16" s="5">
        <f>SUM(C17:C23)</f>
        <v>159049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8"/>
      <c r="O16" s="8"/>
      <c r="P16" s="8"/>
      <c r="Q16" s="9"/>
      <c r="R16" s="10"/>
      <c r="S16" s="10"/>
    </row>
    <row r="17" spans="1:14" ht="15">
      <c r="A17" s="5" t="s">
        <v>42</v>
      </c>
      <c r="C17" s="5">
        <f>4*18943</f>
        <v>75772</v>
      </c>
      <c r="N17" s="5"/>
    </row>
    <row r="18" spans="1:3" ht="15">
      <c r="A18" s="5" t="s">
        <v>16</v>
      </c>
      <c r="C18" s="5">
        <v>3220</v>
      </c>
    </row>
    <row r="19" spans="1:4" ht="15">
      <c r="A19" s="5" t="s">
        <v>17</v>
      </c>
      <c r="C19" s="5">
        <v>2000</v>
      </c>
      <c r="D19" t="s">
        <v>26</v>
      </c>
    </row>
    <row r="20" spans="1:4" ht="15">
      <c r="A20" s="5" t="s">
        <v>22</v>
      </c>
      <c r="C20" s="5">
        <v>10000</v>
      </c>
      <c r="D20" t="s">
        <v>27</v>
      </c>
    </row>
    <row r="21" spans="1:3" ht="15">
      <c r="A21" s="5" t="s">
        <v>28</v>
      </c>
      <c r="C21" s="5">
        <v>68057</v>
      </c>
    </row>
    <row r="22" spans="1:3" ht="15">
      <c r="A22" s="5"/>
      <c r="C22" s="5"/>
    </row>
    <row r="23" spans="1:2" ht="15">
      <c r="A23" s="5"/>
      <c r="B23" t="s">
        <v>40</v>
      </c>
    </row>
    <row r="24" spans="1:11" ht="51.75">
      <c r="A24" s="15" t="s">
        <v>29</v>
      </c>
      <c r="B24" s="16" t="s">
        <v>30</v>
      </c>
      <c r="C24" s="17" t="s">
        <v>31</v>
      </c>
      <c r="D24" s="16" t="s">
        <v>32</v>
      </c>
      <c r="E24" s="16" t="s">
        <v>33</v>
      </c>
      <c r="F24" s="16" t="s">
        <v>34</v>
      </c>
      <c r="G24" s="16" t="s">
        <v>35</v>
      </c>
      <c r="H24" s="16" t="s">
        <v>36</v>
      </c>
      <c r="I24" s="16" t="s">
        <v>37</v>
      </c>
      <c r="J24" s="16" t="s">
        <v>38</v>
      </c>
      <c r="K24" s="18" t="s">
        <v>39</v>
      </c>
    </row>
    <row r="25" spans="1:11" ht="15">
      <c r="A25" s="20">
        <v>781825.02</v>
      </c>
      <c r="B25" s="20">
        <v>2047925.39</v>
      </c>
      <c r="C25" s="19">
        <f>SUM(A25:B25)</f>
        <v>2829750.41</v>
      </c>
      <c r="D25" s="20">
        <v>49110.02</v>
      </c>
      <c r="E25" s="20">
        <v>2481025.88</v>
      </c>
      <c r="F25" s="19">
        <f>SUM(D25:E25)</f>
        <v>2530135.9</v>
      </c>
      <c r="G25" s="23">
        <v>1118.32</v>
      </c>
      <c r="H25" s="23">
        <v>303190.43</v>
      </c>
      <c r="I25" s="23">
        <v>506759.64</v>
      </c>
      <c r="J25" s="21">
        <f>SUM(G25:I25)</f>
        <v>811068.39</v>
      </c>
      <c r="K25" s="22">
        <f>+SUM(A25:B25)+SUM(D25:E25)+SUM(G25:I25)</f>
        <v>6170954.7</v>
      </c>
    </row>
    <row r="26" ht="15">
      <c r="O26" s="5"/>
    </row>
    <row r="27" ht="15">
      <c r="O27" s="5"/>
    </row>
  </sheetData>
  <sheetProtection/>
  <mergeCells count="1">
    <mergeCell ref="A2:K2"/>
  </mergeCells>
  <printOptions/>
  <pageMargins left="0.7" right="0.7" top="0.787401575" bottom="0.7874015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Doležel</dc:creator>
  <cp:keywords/>
  <dc:description/>
  <cp:lastModifiedBy>Josef</cp:lastModifiedBy>
  <cp:lastPrinted>2016-09-05T08:06:56Z</cp:lastPrinted>
  <dcterms:created xsi:type="dcterms:W3CDTF">2014-02-27T18:19:48Z</dcterms:created>
  <dcterms:modified xsi:type="dcterms:W3CDTF">2016-09-07T15:57:35Z</dcterms:modified>
  <cp:category/>
  <cp:version/>
  <cp:contentType/>
  <cp:contentStatus/>
</cp:coreProperties>
</file>