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INV" sheetId="1" r:id="rId1"/>
  </sheets>
  <definedNames/>
  <calcPr fullCalcOnLoad="1"/>
</workbook>
</file>

<file path=xl/sharedStrings.xml><?xml version="1.0" encoding="utf-8"?>
<sst xmlns="http://schemas.openxmlformats.org/spreadsheetml/2006/main" count="261" uniqueCount="260">
  <si>
    <t>MD</t>
  </si>
  <si>
    <t>D</t>
  </si>
  <si>
    <t>Bankovní účty</t>
  </si>
  <si>
    <t>Zálohy na vodné, stočné</t>
  </si>
  <si>
    <t>Zálohy na ostatní služby</t>
  </si>
  <si>
    <t>Zálohy na správu</t>
  </si>
  <si>
    <t>Dlouhodobě přijaté zálohy - FO</t>
  </si>
  <si>
    <t>221.001</t>
  </si>
  <si>
    <t>324.300</t>
  </si>
  <si>
    <t>324.400</t>
  </si>
  <si>
    <t>324.500</t>
  </si>
  <si>
    <t>955.001</t>
  </si>
  <si>
    <t>311.200</t>
  </si>
  <si>
    <t>Nájemné - byty</t>
  </si>
  <si>
    <t>324.100</t>
  </si>
  <si>
    <t>Zálohy na teplo</t>
  </si>
  <si>
    <t>315.400</t>
  </si>
  <si>
    <t>Náklady na ostatní služby</t>
  </si>
  <si>
    <t>315.300</t>
  </si>
  <si>
    <t>315.500</t>
  </si>
  <si>
    <t>Náklady na vodné, stočné</t>
  </si>
  <si>
    <t>Náklady na správu</t>
  </si>
  <si>
    <t>321.100</t>
  </si>
  <si>
    <t>Dodavatelé - služby</t>
  </si>
  <si>
    <t>331.001</t>
  </si>
  <si>
    <t>Zaměstnanci</t>
  </si>
  <si>
    <t>336.020</t>
  </si>
  <si>
    <t>Zdravotní pojištění</t>
  </si>
  <si>
    <t>342.010</t>
  </si>
  <si>
    <t>Zálohová daň</t>
  </si>
  <si>
    <t>211.001</t>
  </si>
  <si>
    <t>315.100</t>
  </si>
  <si>
    <t>Náklady na teplo</t>
  </si>
  <si>
    <t>381.001</t>
  </si>
  <si>
    <t>Náklady příštích období</t>
  </si>
  <si>
    <t>383.001</t>
  </si>
  <si>
    <t>Výdaje příštích období</t>
  </si>
  <si>
    <t>Společenství vlastníků domů Klatovská 2-14 Hrnčířská 14-20</t>
  </si>
  <si>
    <t>IČO: 29186609</t>
  </si>
  <si>
    <t>Pokladna - Ager</t>
  </si>
  <si>
    <t>221.</t>
  </si>
  <si>
    <t>221.002</t>
  </si>
  <si>
    <t>221.003</t>
  </si>
  <si>
    <t>odměny statut.</t>
  </si>
  <si>
    <t>bank.popl.,SIPO popl.</t>
  </si>
  <si>
    <t>342.020</t>
  </si>
  <si>
    <t>Srážková daň</t>
  </si>
  <si>
    <t>Klatovská 2, 602 00 Brno</t>
  </si>
  <si>
    <t xml:space="preserve">Je potřeba zápis ze schůze Společenství pro domy Klatovská 2-14 Hrnčířská 14-20, </t>
  </si>
  <si>
    <t>Pokud nebude zápis dodán, zisk se v následujícím roce dodaní.</t>
  </si>
  <si>
    <t>315.</t>
  </si>
  <si>
    <t>výtah elektřina Hrnčířská 14</t>
  </si>
  <si>
    <t>výtah elektřina Hrnčířská 16</t>
  </si>
  <si>
    <t>výtah elektřina Klatovská 2</t>
  </si>
  <si>
    <t>výtah elektřina Klatovská 8</t>
  </si>
  <si>
    <t>výtah elektřina Klatovská 14</t>
  </si>
  <si>
    <t>úklid Hrnčířská 14</t>
  </si>
  <si>
    <t>úklid Klatovská 2</t>
  </si>
  <si>
    <t>úklid Klatovská 4</t>
  </si>
  <si>
    <t>úklid Klatovská 6</t>
  </si>
  <si>
    <t>úklid Klatovská 8</t>
  </si>
  <si>
    <t>úklid Klatovská 10</t>
  </si>
  <si>
    <t>úklid Hrnčířská 16</t>
  </si>
  <si>
    <t>úklid Hrnčířská 18</t>
  </si>
  <si>
    <t>úklid Hrnčířská 20</t>
  </si>
  <si>
    <t>324.</t>
  </si>
  <si>
    <t>321.200</t>
  </si>
  <si>
    <t>Dodavatelé - náklady</t>
  </si>
  <si>
    <t>pokladna materiál do spotřeby</t>
  </si>
  <si>
    <t>pokladna ost.služby do spotřeby</t>
  </si>
  <si>
    <t>pojistka za dům</t>
  </si>
  <si>
    <t>spol.elektřina Hrnčířská 16</t>
  </si>
  <si>
    <t>společná elektřina Hrnčířská 18</t>
  </si>
  <si>
    <t>výtah elektřina  Hrnčířská 18</t>
  </si>
  <si>
    <t>společná elektřina Hrnčířská 20</t>
  </si>
  <si>
    <t>výtah elektřina  Hrnčířská 20</t>
  </si>
  <si>
    <t>společná elektřina Klatovská 2</t>
  </si>
  <si>
    <t>společná elektřina Klatovská 4</t>
  </si>
  <si>
    <t>výtah elektřina  Klatovská 4</t>
  </si>
  <si>
    <t>společná elektřina Klatovská 6</t>
  </si>
  <si>
    <t>výtah elektřina  Klatovská 6</t>
  </si>
  <si>
    <t>společná elektřina Klatovská 8</t>
  </si>
  <si>
    <t>společná  elektřina Klatovská 10</t>
  </si>
  <si>
    <t>výtah elektřina  Klatovská 10</t>
  </si>
  <si>
    <t>společná elektřina Klatovská 12</t>
  </si>
  <si>
    <t>spol. elektřina Hrnčířská 14</t>
  </si>
  <si>
    <t>výtah elektřina  Klatovská 12</t>
  </si>
  <si>
    <t>společná elektřina Klatovská 14</t>
  </si>
  <si>
    <t>221.004</t>
  </si>
  <si>
    <t>Raiffeisenbank spoř.účet 5468343028/5500</t>
  </si>
  <si>
    <t>Raiffeisenbank běžný úč. 5468343001/5500</t>
  </si>
  <si>
    <t xml:space="preserve">FPN 124023 AQUA GAS </t>
  </si>
  <si>
    <t>DPP Daňková, Holčík, Kovařík</t>
  </si>
  <si>
    <t>Fiio Banka 2000509260/2010</t>
  </si>
  <si>
    <t>spotř.E.on tepel.zařízení</t>
  </si>
  <si>
    <t>221.005</t>
  </si>
  <si>
    <t>221.006</t>
  </si>
  <si>
    <t>Fio Banka 2900578237/2010</t>
  </si>
  <si>
    <t xml:space="preserve">221.007 </t>
  </si>
  <si>
    <t>Fio Banka 2600652511/2010</t>
  </si>
  <si>
    <t>Homola 199/11 přeplatek</t>
  </si>
  <si>
    <t>spol.elektřina kryt Město Brno</t>
  </si>
  <si>
    <t>úklid Klatovská 12</t>
  </si>
  <si>
    <t>vodné stočné spotřeba 2014 fa 2015</t>
  </si>
  <si>
    <t>daň z úroku na b.ú.</t>
  </si>
  <si>
    <t>Sberbank spoř.účet 4200328076/6800</t>
  </si>
  <si>
    <t>Běžný účet Sberbank 4200212866/6800</t>
  </si>
  <si>
    <t>INVENTURA ROZVAHOVÝCH ÚČTŮ K 31.12.2015</t>
  </si>
  <si>
    <t>Lojda 194/1 nedoplatek 7/15</t>
  </si>
  <si>
    <t>Jirků 188/11 nedoplatek 12/15</t>
  </si>
  <si>
    <t>311.914</t>
  </si>
  <si>
    <t>Vyúčtování služeb 2014</t>
  </si>
  <si>
    <t>Kastner 194/4  VS2014 nedoplatek</t>
  </si>
  <si>
    <t>Křička 195/14 VS2014 nedoplatek</t>
  </si>
  <si>
    <t>Holčíkovi 195/20  nedoplatek 6,7,8/15</t>
  </si>
  <si>
    <t>Hlouchová 196/4 nedoplatek 10/15</t>
  </si>
  <si>
    <t>Kalášek 196/19 nedoplatek 10-12/15</t>
  </si>
  <si>
    <t>Šottner 198/6 VS2014 nedoplatek</t>
  </si>
  <si>
    <t>Gregorek 198/8 přeplatek</t>
  </si>
  <si>
    <t>Rada 198/16 přeplatek</t>
  </si>
  <si>
    <t>Moravčík 199/7 přeplatek</t>
  </si>
  <si>
    <t>Pitrová 199/9 přeplatek</t>
  </si>
  <si>
    <t>Maloňovi 201/9 přeplatek</t>
  </si>
  <si>
    <t>SIPO 12/2015</t>
  </si>
  <si>
    <t>Huser 201/120 nedoplatek 5/15</t>
  </si>
  <si>
    <t>spotřeba tepla 1.1.-31.12.2015</t>
  </si>
  <si>
    <t>spotř.Pražská plynár. Tepel.zař.</t>
  </si>
  <si>
    <t>spotřeba vody 1.1.-31.12.2015</t>
  </si>
  <si>
    <t>úklid Klatovská 14</t>
  </si>
  <si>
    <t>revize hasicích přístrojů</t>
  </si>
  <si>
    <t>FPS 152059 Ager správa 12/15</t>
  </si>
  <si>
    <t>FPS 152060 BVaK 12/15</t>
  </si>
  <si>
    <t>FPS 152061 Buchtová 12/15</t>
  </si>
  <si>
    <t>FPS 152062 Koláčková 12/15</t>
  </si>
  <si>
    <t>FPS 152062 Teplárny 12/15</t>
  </si>
  <si>
    <t xml:space="preserve">FPS 152064 Pražská plynárenská </t>
  </si>
  <si>
    <t>FPS 152065 Pražská plynárenská</t>
  </si>
  <si>
    <t>FPS 152066 Pražská plynárenská</t>
  </si>
  <si>
    <t>FPS 152067 Pražská plynárenská</t>
  </si>
  <si>
    <t xml:space="preserve">FPS 152068 Pražská plynárenská </t>
  </si>
  <si>
    <t>FPS 152069 Pražská plynárenská</t>
  </si>
  <si>
    <t>FPS 152070 Pražská plynárenská</t>
  </si>
  <si>
    <t>FPS 152071 Pražská plynárenská</t>
  </si>
  <si>
    <t>FPS 152072 Pražská plynárenská</t>
  </si>
  <si>
    <t>FPS 152073 E.on</t>
  </si>
  <si>
    <t>FPS 152074 Pražská plynárenská</t>
  </si>
  <si>
    <t>FPS 152075 Pražská plynárenská</t>
  </si>
  <si>
    <t>FPS 152076 Pražská plynárenská</t>
  </si>
  <si>
    <t>FPS 152077 Pražská plynárenská</t>
  </si>
  <si>
    <t>FPS 152078 Pražská plynárenská</t>
  </si>
  <si>
    <t>FPS 152079 Pražská plynárenská</t>
  </si>
  <si>
    <t>FPS 152080 Pražská plynárenská</t>
  </si>
  <si>
    <t>FPS 152081 Pražská plynárenská</t>
  </si>
  <si>
    <t>FPS 152082 Pražská plynárenská</t>
  </si>
  <si>
    <t>FPS 152083 Pražská plynárenská</t>
  </si>
  <si>
    <t>FPS 152084 Pražská plynárenská</t>
  </si>
  <si>
    <t>FPS 152085 Pražská plynárenská</t>
  </si>
  <si>
    <t>FPS 152086 Pražská plynárenská</t>
  </si>
  <si>
    <t>FPS 152087 Pražská plynárenská</t>
  </si>
  <si>
    <t>FPS 152088 Pražská plynárenská</t>
  </si>
  <si>
    <t>FPS 152089 Pražská plynárenská</t>
  </si>
  <si>
    <t>FPS 152090 Pražská plynárenská</t>
  </si>
  <si>
    <t>FPS 152092 Pražská plynárenská</t>
  </si>
  <si>
    <t>FPS 152091 Pražská plynárenská</t>
  </si>
  <si>
    <t>FPS 152093 Pražská plynárenská</t>
  </si>
  <si>
    <t>FPS 152094 Pražská plynárenská</t>
  </si>
  <si>
    <t>FPS 152095 Pražská plynárenská</t>
  </si>
  <si>
    <t>FPS 152096 Pražská plynárenská</t>
  </si>
  <si>
    <t>FPS 152097 Pražská plynárenská</t>
  </si>
  <si>
    <t>FPS 152098 Pražská plynárenská</t>
  </si>
  <si>
    <t>FPS 152099 Pražská plynárenská</t>
  </si>
  <si>
    <t>FPS 152100 Pražská plynárenská</t>
  </si>
  <si>
    <t>FPS 152101 Pražská plynárenská</t>
  </si>
  <si>
    <t>FPS 152102 Pražská plynárenská</t>
  </si>
  <si>
    <t>FPS 152104 Pražská plynárenská</t>
  </si>
  <si>
    <t>FPS 152105 Pražská plynárenská</t>
  </si>
  <si>
    <t>FPS 152106 Pražská plynárenská</t>
  </si>
  <si>
    <t>FPS 142107 Pražská plynárenská</t>
  </si>
  <si>
    <t>FPS 142108 Pražská plynárenská</t>
  </si>
  <si>
    <t>FPS 152109 Pražská plynárenská</t>
  </si>
  <si>
    <t>FPN 154033 Penka</t>
  </si>
  <si>
    <t>FPN 154034 Teplárny</t>
  </si>
  <si>
    <t>p. Bochníček odměna 12/15</t>
  </si>
  <si>
    <t>p. Buchtová  odměna 12/15</t>
  </si>
  <si>
    <t>p. Buchtová  DPP 12/15</t>
  </si>
  <si>
    <t>p. Daňková DPP 12/15</t>
  </si>
  <si>
    <t>p. Doležal odměna 12/15</t>
  </si>
  <si>
    <t>p. Hájek odměna 12/15</t>
  </si>
  <si>
    <t>p. Hladík odměna 12/15</t>
  </si>
  <si>
    <t>p. Holčík DPP 12/15</t>
  </si>
  <si>
    <t>p. Horáková odměna 12/15</t>
  </si>
  <si>
    <t>p. Kovařík DPP 12/15</t>
  </si>
  <si>
    <t>p. Podborská DPP 12/15</t>
  </si>
  <si>
    <t>p. Remsová odměna 12/15</t>
  </si>
  <si>
    <t>p. Stašková odměna 12/15</t>
  </si>
  <si>
    <t>p. Teller odměna 12/15</t>
  </si>
  <si>
    <t>p. Otevřelová odměna 12/15</t>
  </si>
  <si>
    <t>p. Podborská odměna 12/15</t>
  </si>
  <si>
    <t>p. Tvarůžková DPP 12/15</t>
  </si>
  <si>
    <t>Zdr.poj.z odměn statutárů 12/15</t>
  </si>
  <si>
    <t>Zálohová daň (odměny statutárů) 12/15</t>
  </si>
  <si>
    <t>srážk.daň DPP Daňková,Kovařík, Holčík 12/15</t>
  </si>
  <si>
    <t>pojištění domu 1.1.-1.2.2016</t>
  </si>
  <si>
    <t>pojištění odpovědnosti 1.1.-21.2.2016</t>
  </si>
  <si>
    <t>Počáteční stav k 1.1.2015</t>
  </si>
  <si>
    <t>Předpis FO 01/2015</t>
  </si>
  <si>
    <t>Předpis FO 02/2015</t>
  </si>
  <si>
    <t>Předpis FO 03/2015</t>
  </si>
  <si>
    <t>Předpis FO 04/2015</t>
  </si>
  <si>
    <t>Předpis FO 05/2015</t>
  </si>
  <si>
    <t>Předpis FO 06/2015</t>
  </si>
  <si>
    <t>Předpis FO 07/2015</t>
  </si>
  <si>
    <t>Předpis FO 08/2015</t>
  </si>
  <si>
    <t>Předpis FO 09/2015</t>
  </si>
  <si>
    <t>Předpis FO 10/2015</t>
  </si>
  <si>
    <t>Předpis FO 11/2015</t>
  </si>
  <si>
    <t>Předpis FO 12/2015</t>
  </si>
  <si>
    <t>zisk úroky term.vkladů 2014 do FO</t>
  </si>
  <si>
    <t>hal.vyrovnání VS2014</t>
  </si>
  <si>
    <t>úroky b.ú.2015</t>
  </si>
  <si>
    <t>zápočet nevymahat.závaz.a pohledávek</t>
  </si>
  <si>
    <t>pokladna kolky, poplatky</t>
  </si>
  <si>
    <t>FPN 154004 Hampl právní služby</t>
  </si>
  <si>
    <t>FPN 154001 Zitta servis výtahů</t>
  </si>
  <si>
    <t>FPN 154002 Meduňa znalecký posudek</t>
  </si>
  <si>
    <t>FPN 154003 Pramos montáž kliky</t>
  </si>
  <si>
    <t>FPN 154005 Podborský kontrola ventilů</t>
  </si>
  <si>
    <t>FPN 154006 Teplárny odečty měřidel</t>
  </si>
  <si>
    <t>FPN 154007 Valeš pokrývačské práce</t>
  </si>
  <si>
    <t xml:space="preserve">FPN 154008 Stroer prohlídka kanalizace </t>
  </si>
  <si>
    <t>FPN 154009 Zitta servis výtahů</t>
  </si>
  <si>
    <t>FPN 154010 Podborský kontrola ventilů</t>
  </si>
  <si>
    <t>FPN 154011 Barták rozpěrka věšáků</t>
  </si>
  <si>
    <t>FPN 154012 JB stavební opr.chodníků,dvorků</t>
  </si>
  <si>
    <t>FPN 154013 Podborský čištění střešních lapačů</t>
  </si>
  <si>
    <t>FPN 154014 Sebak čištění kanalizace</t>
  </si>
  <si>
    <t>FPN 154015 JB stavební opr.chodníků,dvorků</t>
  </si>
  <si>
    <t>FPN 154016 JB stavební opr.chodníků,dvorků</t>
  </si>
  <si>
    <t>FPN 154017 Beneš revize plynovodu</t>
  </si>
  <si>
    <t>FPN 154018 Zitta servis výtahů</t>
  </si>
  <si>
    <t>FPN 154019 Conorama oprava chodeb výtah</t>
  </si>
  <si>
    <t xml:space="preserve">FPN 154020 Conorama inženýrský dozor </t>
  </si>
  <si>
    <t>FPN 154021 Teplárny výměna RTN, vodoměrů</t>
  </si>
  <si>
    <t>FPN 154022 Teplárny havárie</t>
  </si>
  <si>
    <t>FPN 154023 Podborský kontrola ventilů</t>
  </si>
  <si>
    <t>FPN 154024 Beneš opravy plynovodu</t>
  </si>
  <si>
    <t>FPN 154025 Pramos montáž parapetů</t>
  </si>
  <si>
    <t>FPN 154026 Zitta servis výtahů</t>
  </si>
  <si>
    <t>FPN 154027 Zitta oprava výtahu</t>
  </si>
  <si>
    <t>FPN 154028 Podborský kontrola ventilů</t>
  </si>
  <si>
    <t>FPN 154029 Hampl právní služby</t>
  </si>
  <si>
    <t>FPN 1540130 Valentík oprava kabel.přívodu</t>
  </si>
  <si>
    <t>FPN 154031 Penka právní služby</t>
  </si>
  <si>
    <t>FPN 154032 Hampl právní služby</t>
  </si>
  <si>
    <t>FPN 154033 Penka právní služby</t>
  </si>
  <si>
    <t>FPN 144034 Teplárny oprava filtru TUV</t>
  </si>
  <si>
    <t>do Fondu oprav na opravy společných částí domu.</t>
  </si>
  <si>
    <t>V Brně dne 18.4.2016 , Vypracovala: Vladislava Horová</t>
  </si>
  <si>
    <t>FPN 152021 Zitta odborná zkouška výtahů</t>
  </si>
  <si>
    <r>
      <t xml:space="preserve">kde shromáždění schvaluje , že zisk ve výši </t>
    </r>
    <r>
      <rPr>
        <b/>
        <sz val="10"/>
        <rFont val="Arial CE"/>
        <family val="0"/>
      </rPr>
      <t>22.341,41 Kč</t>
    </r>
    <r>
      <rPr>
        <sz val="10"/>
        <rFont val="Arial CE"/>
        <family val="0"/>
      </rPr>
      <t xml:space="preserve">(úroky z term.vkladů) se převede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</si>
</sst>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47">
      <alignment/>
      <protection/>
    </xf>
    <xf numFmtId="2" fontId="4" fillId="0" borderId="0" xfId="47" applyNumberFormat="1">
      <alignment/>
      <protection/>
    </xf>
    <xf numFmtId="0" fontId="6" fillId="0" borderId="0" xfId="47" applyFont="1" applyAlignment="1">
      <alignment horizontal="center"/>
      <protection/>
    </xf>
    <xf numFmtId="2" fontId="7" fillId="0" borderId="0" xfId="47" applyNumberFormat="1" applyFont="1" applyAlignment="1">
      <alignment horizontal="right"/>
      <protection/>
    </xf>
    <xf numFmtId="0" fontId="7" fillId="0" borderId="0" xfId="47" applyFont="1">
      <alignment/>
      <protection/>
    </xf>
    <xf numFmtId="2" fontId="7" fillId="0" borderId="0" xfId="47" applyNumberFormat="1" applyFont="1">
      <alignment/>
      <protection/>
    </xf>
    <xf numFmtId="0" fontId="4" fillId="0" borderId="0" xfId="47" applyFont="1">
      <alignment/>
      <protection/>
    </xf>
    <xf numFmtId="2" fontId="4" fillId="0" borderId="0" xfId="47" applyNumberFormat="1" applyFont="1">
      <alignment/>
      <protection/>
    </xf>
    <xf numFmtId="44" fontId="7" fillId="0" borderId="0" xfId="47" applyNumberFormat="1" applyFont="1" applyAlignment="1">
      <alignment horizontal="right"/>
      <protection/>
    </xf>
    <xf numFmtId="44" fontId="4" fillId="0" borderId="0" xfId="47" applyNumberFormat="1">
      <alignment/>
      <protection/>
    </xf>
    <xf numFmtId="44" fontId="7" fillId="0" borderId="0" xfId="47" applyNumberFormat="1" applyFont="1">
      <alignment/>
      <protection/>
    </xf>
    <xf numFmtId="44" fontId="4" fillId="0" borderId="0" xfId="47" applyNumberFormat="1" applyFont="1">
      <alignment/>
      <protection/>
    </xf>
    <xf numFmtId="44" fontId="4" fillId="0" borderId="0" xfId="47" applyNumberFormat="1" applyFont="1" applyFill="1">
      <alignment/>
      <protection/>
    </xf>
    <xf numFmtId="0" fontId="4" fillId="0" borderId="0" xfId="47" applyFont="1" applyFill="1">
      <alignment/>
      <protection/>
    </xf>
    <xf numFmtId="44" fontId="3" fillId="0" borderId="0" xfId="47" applyNumberFormat="1" applyFont="1">
      <alignment/>
      <protection/>
    </xf>
    <xf numFmtId="44" fontId="7" fillId="0" borderId="0" xfId="47" applyNumberFormat="1" applyFont="1" applyFill="1">
      <alignment/>
      <protection/>
    </xf>
    <xf numFmtId="0" fontId="4" fillId="0" borderId="0" xfId="47" applyAlignment="1">
      <alignment/>
      <protection/>
    </xf>
    <xf numFmtId="0" fontId="6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4" fillId="0" borderId="0" xfId="47" applyAlignment="1">
      <alignment horizontal="left"/>
      <protection/>
    </xf>
    <xf numFmtId="0" fontId="4" fillId="0" borderId="0" xfId="47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nventury 1206Merhaut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PageLayoutView="0" workbookViewId="0" topLeftCell="A52">
      <selection activeCell="J86" sqref="J86"/>
    </sheetView>
  </sheetViews>
  <sheetFormatPr defaultColWidth="9.140625" defaultRowHeight="12.75"/>
  <cols>
    <col min="1" max="1" width="8.28125" style="1" customWidth="1"/>
    <col min="2" max="4" width="9.140625" style="1" customWidth="1"/>
    <col min="5" max="5" width="9.7109375" style="1" customWidth="1"/>
    <col min="6" max="6" width="20.140625" style="2" customWidth="1"/>
    <col min="7" max="7" width="1.57421875" style="1" customWidth="1"/>
    <col min="8" max="8" width="18.00390625" style="2" customWidth="1"/>
    <col min="9" max="9" width="9.140625" style="1" customWidth="1"/>
    <col min="10" max="10" width="16.8515625" style="1" bestFit="1" customWidth="1"/>
    <col min="11" max="11" width="15.8515625" style="1" bestFit="1" customWidth="1"/>
    <col min="12" max="16384" width="9.140625" style="1" customWidth="1"/>
  </cols>
  <sheetData>
    <row r="1" spans="1:8" ht="12.75">
      <c r="A1" s="19" t="s">
        <v>37</v>
      </c>
      <c r="B1" s="20"/>
      <c r="C1" s="20"/>
      <c r="D1" s="21"/>
      <c r="H1" s="8" t="s">
        <v>38</v>
      </c>
    </row>
    <row r="2" spans="1:9" ht="12.75">
      <c r="A2" s="19" t="s">
        <v>47</v>
      </c>
      <c r="B2" s="20"/>
      <c r="C2" s="20"/>
      <c r="G2" s="17"/>
      <c r="H2" s="17"/>
      <c r="I2" s="17"/>
    </row>
    <row r="3" spans="1:9" ht="15.75">
      <c r="A3" s="18" t="s">
        <v>107</v>
      </c>
      <c r="B3" s="18"/>
      <c r="C3" s="18"/>
      <c r="D3" s="18"/>
      <c r="E3" s="18"/>
      <c r="F3" s="18"/>
      <c r="G3" s="18"/>
      <c r="H3" s="18"/>
      <c r="I3" s="3"/>
    </row>
    <row r="4" spans="1:9" ht="15.75">
      <c r="A4" s="18"/>
      <c r="B4" s="18"/>
      <c r="C4" s="18"/>
      <c r="D4" s="18"/>
      <c r="E4" s="18"/>
      <c r="F4" s="18"/>
      <c r="G4" s="18"/>
      <c r="H4" s="18"/>
      <c r="I4" s="3"/>
    </row>
    <row r="6" spans="6:8" ht="12.75">
      <c r="F6" s="4" t="s">
        <v>0</v>
      </c>
      <c r="H6" s="4" t="s">
        <v>1</v>
      </c>
    </row>
    <row r="7" spans="6:8" ht="12.75">
      <c r="F7" s="4"/>
      <c r="H7" s="4"/>
    </row>
    <row r="8" spans="1:8" ht="12.75">
      <c r="A8" s="5" t="s">
        <v>30</v>
      </c>
      <c r="B8" s="5" t="s">
        <v>39</v>
      </c>
      <c r="F8" s="9">
        <v>8767</v>
      </c>
      <c r="H8" s="4"/>
    </row>
    <row r="9" spans="1:8" ht="12.75">
      <c r="A9" s="5"/>
      <c r="B9" s="5"/>
      <c r="F9" s="9"/>
      <c r="H9" s="4"/>
    </row>
    <row r="10" spans="1:8" s="5" customFormat="1" ht="12.75">
      <c r="A10" s="5" t="s">
        <v>40</v>
      </c>
      <c r="B10" s="5" t="s">
        <v>2</v>
      </c>
      <c r="F10" s="11">
        <f>SUM(F11:F17)</f>
        <v>5562836.69</v>
      </c>
      <c r="H10" s="6"/>
    </row>
    <row r="11" spans="1:10" s="7" customFormat="1" ht="12.75">
      <c r="A11" s="7" t="s">
        <v>7</v>
      </c>
      <c r="B11" s="7" t="s">
        <v>106</v>
      </c>
      <c r="F11" s="12">
        <v>605506.41</v>
      </c>
      <c r="H11" s="8"/>
      <c r="J11" s="12">
        <f>F8+F10+F20+F36+F42+F183</f>
        <v>9797587.13</v>
      </c>
    </row>
    <row r="12" spans="1:8" s="7" customFormat="1" ht="12.75">
      <c r="A12" s="7" t="s">
        <v>41</v>
      </c>
      <c r="B12" s="7" t="s">
        <v>89</v>
      </c>
      <c r="F12" s="12">
        <v>2479495.61</v>
      </c>
      <c r="H12" s="8"/>
    </row>
    <row r="13" spans="1:10" s="7" customFormat="1" ht="12.75">
      <c r="A13" s="7" t="s">
        <v>42</v>
      </c>
      <c r="B13" s="7" t="s">
        <v>90</v>
      </c>
      <c r="F13" s="12">
        <v>49108.06</v>
      </c>
      <c r="H13" s="8"/>
      <c r="J13" s="12"/>
    </row>
    <row r="14" spans="1:8" s="7" customFormat="1" ht="12.75">
      <c r="A14" s="7" t="s">
        <v>88</v>
      </c>
      <c r="B14" s="7" t="s">
        <v>105</v>
      </c>
      <c r="F14" s="12">
        <v>1424126.11</v>
      </c>
      <c r="H14" s="8"/>
    </row>
    <row r="15" spans="1:8" s="7" customFormat="1" ht="12.75">
      <c r="A15" s="7" t="s">
        <v>95</v>
      </c>
      <c r="B15" s="7" t="s">
        <v>93</v>
      </c>
      <c r="F15" s="12">
        <v>196588.32</v>
      </c>
      <c r="H15" s="8"/>
    </row>
    <row r="16" spans="1:10" s="7" customFormat="1" ht="12.75">
      <c r="A16" s="7" t="s">
        <v>96</v>
      </c>
      <c r="B16" s="7" t="s">
        <v>97</v>
      </c>
      <c r="F16" s="12">
        <v>505335.29</v>
      </c>
      <c r="H16" s="8"/>
      <c r="J16" s="12">
        <f>H90+H143+H148+H154+H173+H176+H179+H187+H190</f>
        <v>9775245.72</v>
      </c>
    </row>
    <row r="17" spans="1:10" s="7" customFormat="1" ht="12.75">
      <c r="A17" s="7" t="s">
        <v>98</v>
      </c>
      <c r="B17" s="7" t="s">
        <v>99</v>
      </c>
      <c r="F17" s="12">
        <v>302676.89</v>
      </c>
      <c r="H17" s="8"/>
      <c r="J17" s="12"/>
    </row>
    <row r="18" spans="6:8" s="7" customFormat="1" ht="12.75">
      <c r="F18" s="12"/>
      <c r="H18" s="8"/>
    </row>
    <row r="19" spans="6:10" s="7" customFormat="1" ht="12.75">
      <c r="F19" s="12"/>
      <c r="H19" s="8"/>
      <c r="J19" s="12">
        <f>J11-J16</f>
        <v>22341.41000000015</v>
      </c>
    </row>
    <row r="20" spans="1:10" s="5" customFormat="1" ht="12.75">
      <c r="A20" s="5" t="s">
        <v>12</v>
      </c>
      <c r="B20" s="5" t="s">
        <v>13</v>
      </c>
      <c r="F20" s="11">
        <f>SUM(F21:F33)-SUM(H21:H33)</f>
        <v>53793</v>
      </c>
      <c r="H20" s="15"/>
      <c r="J20" s="11"/>
    </row>
    <row r="21" spans="2:8" s="7" customFormat="1" ht="12.75">
      <c r="B21" s="7" t="s">
        <v>109</v>
      </c>
      <c r="F21" s="13">
        <v>2600</v>
      </c>
      <c r="G21" s="14"/>
      <c r="H21" s="13"/>
    </row>
    <row r="22" spans="2:8" s="7" customFormat="1" ht="12.75">
      <c r="B22" s="7" t="s">
        <v>108</v>
      </c>
      <c r="F22" s="13">
        <v>220</v>
      </c>
      <c r="G22" s="14"/>
      <c r="H22" s="13"/>
    </row>
    <row r="23" spans="2:8" s="7" customFormat="1" ht="12.75">
      <c r="B23" s="7" t="s">
        <v>114</v>
      </c>
      <c r="F23" s="13">
        <v>3624</v>
      </c>
      <c r="G23" s="14"/>
      <c r="H23" s="13"/>
    </row>
    <row r="24" spans="2:8" s="7" customFormat="1" ht="12.75">
      <c r="B24" s="7" t="s">
        <v>115</v>
      </c>
      <c r="F24" s="13">
        <v>3285</v>
      </c>
      <c r="G24" s="14"/>
      <c r="H24" s="13"/>
    </row>
    <row r="25" spans="2:8" s="7" customFormat="1" ht="12.75">
      <c r="B25" s="7" t="s">
        <v>116</v>
      </c>
      <c r="F25" s="13">
        <v>5352</v>
      </c>
      <c r="G25" s="14"/>
      <c r="H25" s="13"/>
    </row>
    <row r="26" spans="2:8" s="7" customFormat="1" ht="12.75">
      <c r="B26" s="7" t="s">
        <v>118</v>
      </c>
      <c r="F26" s="13"/>
      <c r="G26" s="14"/>
      <c r="H26" s="13">
        <v>9417</v>
      </c>
    </row>
    <row r="27" spans="2:8" s="7" customFormat="1" ht="12.75">
      <c r="B27" s="7" t="s">
        <v>119</v>
      </c>
      <c r="F27" s="13"/>
      <c r="G27" s="14"/>
      <c r="H27" s="13">
        <v>6134</v>
      </c>
    </row>
    <row r="28" spans="2:8" s="7" customFormat="1" ht="12.75">
      <c r="B28" s="7" t="s">
        <v>120</v>
      </c>
      <c r="F28" s="13"/>
      <c r="G28" s="14"/>
      <c r="H28" s="13">
        <v>2430</v>
      </c>
    </row>
    <row r="29" spans="2:8" s="7" customFormat="1" ht="12.75">
      <c r="B29" s="7" t="s">
        <v>121</v>
      </c>
      <c r="F29" s="13"/>
      <c r="G29" s="14"/>
      <c r="H29" s="13">
        <v>1937</v>
      </c>
    </row>
    <row r="30" spans="2:8" s="7" customFormat="1" ht="12.75">
      <c r="B30" s="7" t="s">
        <v>100</v>
      </c>
      <c r="F30" s="13"/>
      <c r="G30" s="14"/>
      <c r="H30" s="13">
        <v>1778</v>
      </c>
    </row>
    <row r="31" spans="2:8" s="7" customFormat="1" ht="12.75">
      <c r="B31" s="7" t="s">
        <v>122</v>
      </c>
      <c r="F31" s="13"/>
      <c r="G31" s="14"/>
      <c r="H31" s="13">
        <v>7912</v>
      </c>
    </row>
    <row r="32" spans="2:8" s="7" customFormat="1" ht="12.75">
      <c r="B32" s="7" t="s">
        <v>124</v>
      </c>
      <c r="F32" s="13">
        <v>37</v>
      </c>
      <c r="G32" s="14"/>
      <c r="H32" s="13"/>
    </row>
    <row r="33" spans="2:8" s="7" customFormat="1" ht="12.75">
      <c r="B33" s="7" t="s">
        <v>123</v>
      </c>
      <c r="F33" s="13">
        <v>68283</v>
      </c>
      <c r="G33" s="14"/>
      <c r="H33" s="13"/>
    </row>
    <row r="34" spans="6:8" s="7" customFormat="1" ht="12.75">
      <c r="F34" s="13"/>
      <c r="G34" s="14"/>
      <c r="H34" s="13"/>
    </row>
    <row r="35" spans="6:8" s="7" customFormat="1" ht="12.75">
      <c r="F35" s="13"/>
      <c r="G35" s="14"/>
      <c r="H35" s="13"/>
    </row>
    <row r="36" spans="1:8" s="7" customFormat="1" ht="12.75">
      <c r="A36" s="5" t="s">
        <v>110</v>
      </c>
      <c r="B36" s="5" t="s">
        <v>111</v>
      </c>
      <c r="F36" s="16">
        <f>SUM(F37:F41)-H40</f>
        <v>10025</v>
      </c>
      <c r="G36" s="14"/>
      <c r="H36" s="13"/>
    </row>
    <row r="37" spans="2:8" s="7" customFormat="1" ht="12.75">
      <c r="B37" s="7" t="s">
        <v>112</v>
      </c>
      <c r="F37" s="13">
        <v>4144</v>
      </c>
      <c r="G37" s="14"/>
      <c r="H37" s="13"/>
    </row>
    <row r="38" spans="2:8" s="7" customFormat="1" ht="12.75">
      <c r="B38" s="7" t="s">
        <v>113</v>
      </c>
      <c r="F38" s="13">
        <v>1972</v>
      </c>
      <c r="G38" s="14"/>
      <c r="H38" s="13"/>
    </row>
    <row r="39" spans="2:8" s="7" customFormat="1" ht="12.75">
      <c r="B39" s="7" t="s">
        <v>117</v>
      </c>
      <c r="F39" s="13">
        <v>3909</v>
      </c>
      <c r="G39" s="14"/>
      <c r="H39" s="13"/>
    </row>
    <row r="40" spans="6:8" s="7" customFormat="1" ht="12.75">
      <c r="F40" s="13"/>
      <c r="G40" s="14"/>
      <c r="H40" s="13"/>
    </row>
    <row r="41" spans="6:8" s="7" customFormat="1" ht="12.75">
      <c r="F41" s="13"/>
      <c r="G41" s="14"/>
      <c r="H41" s="13"/>
    </row>
    <row r="42" spans="1:8" s="5" customFormat="1" ht="12.75">
      <c r="A42" s="5" t="s">
        <v>50</v>
      </c>
      <c r="F42" s="11">
        <f>F43+F47+F49+F88</f>
        <v>4155310.44</v>
      </c>
      <c r="H42" s="11"/>
    </row>
    <row r="43" spans="1:8" s="5" customFormat="1" ht="12.75">
      <c r="A43" s="7" t="s">
        <v>31</v>
      </c>
      <c r="B43" s="7" t="s">
        <v>32</v>
      </c>
      <c r="F43" s="11">
        <f>SUM(F44:F46)</f>
        <v>2407307</v>
      </c>
      <c r="H43" s="11"/>
    </row>
    <row r="44" spans="1:8" s="5" customFormat="1" ht="12.75">
      <c r="A44" s="7"/>
      <c r="B44" s="7" t="s">
        <v>125</v>
      </c>
      <c r="F44" s="12">
        <v>2355656</v>
      </c>
      <c r="H44" s="11"/>
    </row>
    <row r="45" spans="1:8" s="5" customFormat="1" ht="12.75">
      <c r="A45" s="7"/>
      <c r="B45" s="7" t="s">
        <v>126</v>
      </c>
      <c r="F45" s="12">
        <v>13577</v>
      </c>
      <c r="H45" s="11"/>
    </row>
    <row r="46" spans="1:8" s="5" customFormat="1" ht="12.75">
      <c r="A46" s="7"/>
      <c r="B46" s="7" t="s">
        <v>94</v>
      </c>
      <c r="F46" s="12">
        <v>38074</v>
      </c>
      <c r="H46" s="11"/>
    </row>
    <row r="47" spans="1:8" s="7" customFormat="1" ht="12.75">
      <c r="A47" s="7" t="s">
        <v>18</v>
      </c>
      <c r="B47" s="7" t="s">
        <v>20</v>
      </c>
      <c r="F47" s="11">
        <v>772781.86</v>
      </c>
      <c r="H47" s="12"/>
    </row>
    <row r="48" spans="2:8" s="7" customFormat="1" ht="12.75">
      <c r="B48" s="7" t="s">
        <v>127</v>
      </c>
      <c r="F48" s="12">
        <v>772781.86</v>
      </c>
      <c r="H48" s="12"/>
    </row>
    <row r="49" spans="1:8" s="7" customFormat="1" ht="12.75">
      <c r="A49" s="7" t="s">
        <v>16</v>
      </c>
      <c r="B49" s="7" t="s">
        <v>17</v>
      </c>
      <c r="F49" s="11">
        <f>SUM(F50:F87)</f>
        <v>659773.98</v>
      </c>
      <c r="H49" s="12"/>
    </row>
    <row r="50" spans="2:10" s="7" customFormat="1" ht="12.75">
      <c r="B50" s="7" t="s">
        <v>85</v>
      </c>
      <c r="F50" s="12">
        <v>2802</v>
      </c>
      <c r="H50" s="12"/>
      <c r="J50" s="12"/>
    </row>
    <row r="51" spans="2:8" s="7" customFormat="1" ht="12.75">
      <c r="B51" s="7" t="s">
        <v>51</v>
      </c>
      <c r="F51" s="12">
        <v>3897</v>
      </c>
      <c r="H51" s="12"/>
    </row>
    <row r="52" spans="2:10" s="7" customFormat="1" ht="12.75">
      <c r="B52" s="7" t="s">
        <v>71</v>
      </c>
      <c r="F52" s="12">
        <v>2048</v>
      </c>
      <c r="H52" s="12"/>
      <c r="J52" s="12"/>
    </row>
    <row r="53" spans="2:8" s="7" customFormat="1" ht="12.75">
      <c r="B53" s="7" t="s">
        <v>52</v>
      </c>
      <c r="F53" s="12">
        <v>7745</v>
      </c>
      <c r="H53" s="12"/>
    </row>
    <row r="54" spans="2:8" s="7" customFormat="1" ht="12.75">
      <c r="B54" s="7" t="s">
        <v>101</v>
      </c>
      <c r="F54" s="12">
        <v>972</v>
      </c>
      <c r="H54" s="12"/>
    </row>
    <row r="55" spans="2:8" s="7" customFormat="1" ht="12.75">
      <c r="B55" s="7" t="s">
        <v>72</v>
      </c>
      <c r="F55" s="12">
        <v>2643</v>
      </c>
      <c r="H55" s="12"/>
    </row>
    <row r="56" spans="2:8" s="7" customFormat="1" ht="12.75">
      <c r="B56" s="7" t="s">
        <v>73</v>
      </c>
      <c r="F56" s="12">
        <v>4581</v>
      </c>
      <c r="H56" s="12"/>
    </row>
    <row r="57" spans="2:10" s="7" customFormat="1" ht="12.75">
      <c r="B57" s="7" t="s">
        <v>74</v>
      </c>
      <c r="F57" s="12">
        <v>2299</v>
      </c>
      <c r="H57" s="12"/>
      <c r="J57" s="12">
        <f>SUM(F50:F72)</f>
        <v>97308</v>
      </c>
    </row>
    <row r="58" spans="2:8" s="7" customFormat="1" ht="12.75">
      <c r="B58" s="7" t="s">
        <v>75</v>
      </c>
      <c r="F58" s="12">
        <v>3863</v>
      </c>
      <c r="H58" s="12"/>
    </row>
    <row r="59" spans="2:8" s="7" customFormat="1" ht="12.75">
      <c r="B59" s="7" t="s">
        <v>76</v>
      </c>
      <c r="F59" s="12">
        <v>5556</v>
      </c>
      <c r="H59" s="12"/>
    </row>
    <row r="60" spans="2:8" s="7" customFormat="1" ht="12.75">
      <c r="B60" s="7" t="s">
        <v>53</v>
      </c>
      <c r="F60" s="12">
        <v>5885</v>
      </c>
      <c r="H60" s="12"/>
    </row>
    <row r="61" spans="2:8" s="7" customFormat="1" ht="12.75">
      <c r="B61" s="7" t="s">
        <v>77</v>
      </c>
      <c r="F61" s="12">
        <v>3072</v>
      </c>
      <c r="H61" s="12"/>
    </row>
    <row r="62" spans="2:8" s="7" customFormat="1" ht="12.75">
      <c r="B62" s="7" t="s">
        <v>78</v>
      </c>
      <c r="F62" s="12">
        <v>8257</v>
      </c>
      <c r="H62" s="12"/>
    </row>
    <row r="63" spans="2:8" s="7" customFormat="1" ht="12.75">
      <c r="B63" s="7" t="s">
        <v>79</v>
      </c>
      <c r="F63" s="12">
        <v>3346</v>
      </c>
      <c r="H63" s="12"/>
    </row>
    <row r="64" spans="2:8" s="7" customFormat="1" ht="12.75">
      <c r="B64" s="7" t="s">
        <v>80</v>
      </c>
      <c r="F64" s="12">
        <v>9187</v>
      </c>
      <c r="H64" s="12"/>
    </row>
    <row r="65" spans="2:8" s="7" customFormat="1" ht="12.75">
      <c r="B65" s="7" t="s">
        <v>81</v>
      </c>
      <c r="F65" s="12">
        <v>2885</v>
      </c>
      <c r="H65" s="12"/>
    </row>
    <row r="66" spans="2:8" s="7" customFormat="1" ht="12.75">
      <c r="B66" s="7" t="s">
        <v>54</v>
      </c>
      <c r="F66" s="12">
        <v>4539</v>
      </c>
      <c r="H66" s="12"/>
    </row>
    <row r="67" spans="2:8" s="7" customFormat="1" ht="12.75">
      <c r="B67" s="7" t="s">
        <v>82</v>
      </c>
      <c r="F67" s="12">
        <v>3272</v>
      </c>
      <c r="H67" s="12"/>
    </row>
    <row r="68" spans="2:10" s="7" customFormat="1" ht="12.75">
      <c r="B68" s="7" t="s">
        <v>83</v>
      </c>
      <c r="F68" s="12">
        <v>4167</v>
      </c>
      <c r="H68" s="12"/>
      <c r="J68" s="12"/>
    </row>
    <row r="69" spans="2:8" s="7" customFormat="1" ht="12.75">
      <c r="B69" s="7" t="s">
        <v>84</v>
      </c>
      <c r="F69" s="12">
        <v>2834</v>
      </c>
      <c r="H69" s="12"/>
    </row>
    <row r="70" spans="2:8" s="7" customFormat="1" ht="12.75">
      <c r="B70" s="7" t="s">
        <v>86</v>
      </c>
      <c r="F70" s="12">
        <v>3806</v>
      </c>
      <c r="H70" s="12"/>
    </row>
    <row r="71" spans="2:8" s="7" customFormat="1" ht="12.75">
      <c r="B71" s="7" t="s">
        <v>87</v>
      </c>
      <c r="F71" s="12">
        <v>2325</v>
      </c>
      <c r="H71" s="12"/>
    </row>
    <row r="72" spans="2:8" s="7" customFormat="1" ht="12.75">
      <c r="B72" s="7" t="s">
        <v>55</v>
      </c>
      <c r="F72" s="12">
        <v>7327</v>
      </c>
      <c r="H72" s="12"/>
    </row>
    <row r="73" spans="2:8" s="7" customFormat="1" ht="12.75">
      <c r="B73" s="7" t="s">
        <v>56</v>
      </c>
      <c r="F73" s="13">
        <v>15360</v>
      </c>
      <c r="H73" s="12"/>
    </row>
    <row r="74" spans="2:8" s="7" customFormat="1" ht="12.75">
      <c r="B74" s="7" t="s">
        <v>62</v>
      </c>
      <c r="F74" s="13">
        <v>15360</v>
      </c>
      <c r="H74" s="12"/>
    </row>
    <row r="75" spans="2:10" s="7" customFormat="1" ht="12.75">
      <c r="B75" s="7" t="s">
        <v>63</v>
      </c>
      <c r="F75" s="13">
        <v>15360</v>
      </c>
      <c r="H75" s="12"/>
      <c r="J75" s="12">
        <f>SUM(F73:F83)</f>
        <v>201880</v>
      </c>
    </row>
    <row r="76" spans="2:8" s="7" customFormat="1" ht="12.75">
      <c r="B76" s="7" t="s">
        <v>64</v>
      </c>
      <c r="F76" s="13">
        <v>15360</v>
      </c>
      <c r="H76" s="12"/>
    </row>
    <row r="77" spans="2:8" s="7" customFormat="1" ht="12.75">
      <c r="B77" s="7" t="s">
        <v>57</v>
      </c>
      <c r="F77" s="13">
        <v>18260</v>
      </c>
      <c r="H77" s="12"/>
    </row>
    <row r="78" spans="2:8" s="7" customFormat="1" ht="12.75">
      <c r="B78" s="7" t="s">
        <v>58</v>
      </c>
      <c r="F78" s="13">
        <v>17760</v>
      </c>
      <c r="H78" s="12"/>
    </row>
    <row r="79" spans="2:8" s="7" customFormat="1" ht="12.75">
      <c r="B79" s="7" t="s">
        <v>59</v>
      </c>
      <c r="F79" s="12">
        <v>21000</v>
      </c>
      <c r="H79" s="12"/>
    </row>
    <row r="80" spans="2:8" s="7" customFormat="1" ht="12.75">
      <c r="B80" s="7" t="s">
        <v>60</v>
      </c>
      <c r="F80" s="12">
        <v>26520</v>
      </c>
      <c r="H80" s="12"/>
    </row>
    <row r="81" spans="2:8" s="7" customFormat="1" ht="12.75">
      <c r="B81" s="7" t="s">
        <v>61</v>
      </c>
      <c r="F81" s="13">
        <v>21600</v>
      </c>
      <c r="H81" s="12"/>
    </row>
    <row r="82" spans="2:8" s="7" customFormat="1" ht="12.75">
      <c r="B82" s="7" t="s">
        <v>102</v>
      </c>
      <c r="F82" s="12">
        <v>19900</v>
      </c>
      <c r="H82" s="12"/>
    </row>
    <row r="83" spans="2:8" s="7" customFormat="1" ht="12.75">
      <c r="B83" s="7" t="s">
        <v>128</v>
      </c>
      <c r="F83" s="12">
        <v>15400</v>
      </c>
      <c r="H83" s="12"/>
    </row>
    <row r="84" spans="2:8" s="7" customFormat="1" ht="12.75">
      <c r="B84" s="7" t="s">
        <v>43</v>
      </c>
      <c r="F84" s="12">
        <v>255024</v>
      </c>
      <c r="H84" s="12"/>
    </row>
    <row r="85" spans="2:8" s="7" customFormat="1" ht="12.75">
      <c r="B85" s="7" t="s">
        <v>70</v>
      </c>
      <c r="F85" s="12">
        <v>82258</v>
      </c>
      <c r="H85" s="12"/>
    </row>
    <row r="86" spans="2:10" s="7" customFormat="1" ht="12.75">
      <c r="B86" s="7" t="s">
        <v>44</v>
      </c>
      <c r="F86" s="12">
        <v>15331.98</v>
      </c>
      <c r="H86" s="12"/>
      <c r="J86" s="12">
        <f>+F86+F87</f>
        <v>23303.98</v>
      </c>
    </row>
    <row r="87" spans="2:8" s="7" customFormat="1" ht="12.75">
      <c r="B87" s="7" t="s">
        <v>129</v>
      </c>
      <c r="F87" s="12">
        <v>7972</v>
      </c>
      <c r="H87" s="12"/>
    </row>
    <row r="88" spans="1:8" s="7" customFormat="1" ht="12.75">
      <c r="A88" s="7" t="s">
        <v>19</v>
      </c>
      <c r="B88" s="7" t="s">
        <v>21</v>
      </c>
      <c r="F88" s="12">
        <v>315447.6</v>
      </c>
      <c r="H88" s="12"/>
    </row>
    <row r="89" spans="6:8" s="7" customFormat="1" ht="12.75">
      <c r="F89" s="12"/>
      <c r="H89" s="12"/>
    </row>
    <row r="90" spans="1:8" s="5" customFormat="1" ht="12.75">
      <c r="A90" s="5" t="s">
        <v>22</v>
      </c>
      <c r="B90" s="5" t="s">
        <v>23</v>
      </c>
      <c r="F90" s="11"/>
      <c r="H90" s="15">
        <f>SUM(H91:H141)-SUM(F95:F120)</f>
        <v>15243.300000000003</v>
      </c>
    </row>
    <row r="91" spans="2:8" s="7" customFormat="1" ht="12.75">
      <c r="B91" s="7" t="s">
        <v>130</v>
      </c>
      <c r="F91" s="12"/>
      <c r="H91" s="12">
        <v>26287.3</v>
      </c>
    </row>
    <row r="92" spans="2:8" s="7" customFormat="1" ht="12.75">
      <c r="B92" s="7" t="s">
        <v>131</v>
      </c>
      <c r="F92" s="12"/>
      <c r="H92" s="12">
        <v>62251</v>
      </c>
    </row>
    <row r="93" spans="2:8" s="7" customFormat="1" ht="12.75">
      <c r="B93" s="7" t="s">
        <v>132</v>
      </c>
      <c r="F93" s="12"/>
      <c r="H93" s="12">
        <v>5160</v>
      </c>
    </row>
    <row r="94" spans="2:8" s="7" customFormat="1" ht="12.75">
      <c r="B94" s="7" t="s">
        <v>133</v>
      </c>
      <c r="F94" s="12"/>
      <c r="H94" s="12">
        <v>2210</v>
      </c>
    </row>
    <row r="95" spans="2:8" s="7" customFormat="1" ht="12.75">
      <c r="B95" s="7" t="s">
        <v>134</v>
      </c>
      <c r="F95" s="12">
        <v>72750</v>
      </c>
      <c r="H95" s="12"/>
    </row>
    <row r="96" spans="2:8" s="7" customFormat="1" ht="12.75">
      <c r="B96" s="7" t="s">
        <v>135</v>
      </c>
      <c r="F96" s="12">
        <v>156</v>
      </c>
      <c r="H96" s="12"/>
    </row>
    <row r="97" spans="2:8" s="7" customFormat="1" ht="12.75">
      <c r="B97" s="7" t="s">
        <v>136</v>
      </c>
      <c r="F97" s="12"/>
      <c r="H97" s="12">
        <v>973</v>
      </c>
    </row>
    <row r="98" spans="2:8" s="7" customFormat="1" ht="12.75">
      <c r="B98" s="7" t="s">
        <v>137</v>
      </c>
      <c r="F98" s="12">
        <v>1119</v>
      </c>
      <c r="H98" s="12"/>
    </row>
    <row r="99" spans="2:8" s="7" customFormat="1" ht="12.75">
      <c r="B99" s="7" t="s">
        <v>138</v>
      </c>
      <c r="F99" s="12">
        <v>373</v>
      </c>
      <c r="H99" s="12"/>
    </row>
    <row r="100" spans="2:8" s="7" customFormat="1" ht="12.75">
      <c r="B100" s="7" t="s">
        <v>139</v>
      </c>
      <c r="F100" s="12"/>
      <c r="H100" s="12">
        <v>110</v>
      </c>
    </row>
    <row r="101" spans="2:8" s="7" customFormat="1" ht="12.75">
      <c r="B101" s="7" t="s">
        <v>140</v>
      </c>
      <c r="F101" s="12"/>
      <c r="H101" s="12">
        <v>1861</v>
      </c>
    </row>
    <row r="102" spans="2:8" s="7" customFormat="1" ht="12.75">
      <c r="B102" s="7" t="s">
        <v>141</v>
      </c>
      <c r="F102" s="12">
        <v>13423</v>
      </c>
      <c r="H102" s="12"/>
    </row>
    <row r="103" spans="2:8" s="7" customFormat="1" ht="12.75">
      <c r="B103" s="7" t="s">
        <v>142</v>
      </c>
      <c r="F103" s="12"/>
      <c r="H103" s="12">
        <v>2747</v>
      </c>
    </row>
    <row r="104" spans="2:8" s="7" customFormat="1" ht="12.75">
      <c r="B104" s="7" t="s">
        <v>143</v>
      </c>
      <c r="F104" s="12">
        <v>176</v>
      </c>
      <c r="H104" s="12"/>
    </row>
    <row r="105" spans="2:8" s="7" customFormat="1" ht="12.75">
      <c r="B105" s="7" t="s">
        <v>144</v>
      </c>
      <c r="F105" s="12"/>
      <c r="H105" s="12">
        <v>972</v>
      </c>
    </row>
    <row r="106" spans="2:8" s="7" customFormat="1" ht="12.75">
      <c r="B106" s="7" t="s">
        <v>145</v>
      </c>
      <c r="F106" s="12">
        <v>343</v>
      </c>
      <c r="H106" s="12"/>
    </row>
    <row r="107" spans="2:8" s="7" customFormat="1" ht="12.75">
      <c r="B107" s="7" t="s">
        <v>146</v>
      </c>
      <c r="F107" s="12">
        <v>1510</v>
      </c>
      <c r="H107" s="12"/>
    </row>
    <row r="108" spans="2:8" s="7" customFormat="1" ht="12.75">
      <c r="B108" s="7" t="s">
        <v>147</v>
      </c>
      <c r="F108" s="12">
        <v>441</v>
      </c>
      <c r="H108" s="12"/>
    </row>
    <row r="109" spans="2:8" s="7" customFormat="1" ht="12.75">
      <c r="B109" s="7" t="s">
        <v>148</v>
      </c>
      <c r="F109" s="12">
        <v>275</v>
      </c>
      <c r="H109" s="12"/>
    </row>
    <row r="110" spans="2:8" s="7" customFormat="1" ht="12.75">
      <c r="B110" s="7" t="s">
        <v>149</v>
      </c>
      <c r="F110" s="12">
        <v>234</v>
      </c>
      <c r="H110" s="12"/>
    </row>
    <row r="111" spans="2:8" s="7" customFormat="1" ht="12.75">
      <c r="B111" s="7" t="s">
        <v>150</v>
      </c>
      <c r="F111" s="12">
        <v>147</v>
      </c>
      <c r="H111" s="12"/>
    </row>
    <row r="112" spans="2:8" s="7" customFormat="1" ht="12.75">
      <c r="B112" s="7" t="s">
        <v>151</v>
      </c>
      <c r="F112" s="12">
        <v>892</v>
      </c>
      <c r="H112" s="12"/>
    </row>
    <row r="113" spans="2:8" s="7" customFormat="1" ht="12.75">
      <c r="B113" s="7" t="s">
        <v>152</v>
      </c>
      <c r="F113" s="12"/>
      <c r="H113" s="12">
        <v>1552</v>
      </c>
    </row>
    <row r="114" spans="2:8" s="7" customFormat="1" ht="12.75">
      <c r="B114" s="7" t="s">
        <v>153</v>
      </c>
      <c r="F114" s="12"/>
      <c r="H114" s="12">
        <v>1550</v>
      </c>
    </row>
    <row r="115" spans="2:8" s="7" customFormat="1" ht="12.75">
      <c r="B115" s="7" t="s">
        <v>154</v>
      </c>
      <c r="F115" s="12">
        <v>710</v>
      </c>
      <c r="H115" s="12"/>
    </row>
    <row r="116" spans="2:8" s="7" customFormat="1" ht="12.75">
      <c r="B116" s="7" t="s">
        <v>155</v>
      </c>
      <c r="F116" s="12">
        <v>405</v>
      </c>
      <c r="H116" s="12"/>
    </row>
    <row r="117" spans="2:8" s="7" customFormat="1" ht="12.75">
      <c r="B117" s="7" t="s">
        <v>156</v>
      </c>
      <c r="F117" s="12">
        <v>1153</v>
      </c>
      <c r="H117" s="12"/>
    </row>
    <row r="118" spans="2:8" s="7" customFormat="1" ht="12.75">
      <c r="B118" s="7" t="s">
        <v>157</v>
      </c>
      <c r="F118" s="12"/>
      <c r="H118" s="12">
        <v>179</v>
      </c>
    </row>
    <row r="119" spans="2:8" s="7" customFormat="1" ht="12.75">
      <c r="B119" s="7" t="s">
        <v>158</v>
      </c>
      <c r="F119" s="12">
        <v>382</v>
      </c>
      <c r="H119" s="12"/>
    </row>
    <row r="120" spans="2:8" s="7" customFormat="1" ht="12.75">
      <c r="B120" s="7" t="s">
        <v>159</v>
      </c>
      <c r="F120" s="12"/>
      <c r="H120" s="12">
        <v>55</v>
      </c>
    </row>
    <row r="121" spans="2:8" s="7" customFormat="1" ht="12.75">
      <c r="B121" s="7" t="s">
        <v>160</v>
      </c>
      <c r="F121" s="12"/>
      <c r="H121" s="12">
        <v>213</v>
      </c>
    </row>
    <row r="122" spans="2:8" s="7" customFormat="1" ht="12.75">
      <c r="B122" s="7" t="s">
        <v>161</v>
      </c>
      <c r="F122" s="12"/>
      <c r="H122" s="12">
        <v>354</v>
      </c>
    </row>
    <row r="123" spans="2:8" s="7" customFormat="1" ht="12.75">
      <c r="B123" s="7" t="s">
        <v>163</v>
      </c>
      <c r="F123" s="12"/>
      <c r="H123" s="12">
        <v>156</v>
      </c>
    </row>
    <row r="124" spans="2:8" s="7" customFormat="1" ht="12.75">
      <c r="B124" s="7" t="s">
        <v>162</v>
      </c>
      <c r="F124" s="12"/>
      <c r="H124" s="12">
        <v>195</v>
      </c>
    </row>
    <row r="125" spans="2:8" s="7" customFormat="1" ht="12.75">
      <c r="B125" s="7" t="s">
        <v>164</v>
      </c>
      <c r="F125" s="12"/>
      <c r="H125" s="12">
        <v>108</v>
      </c>
    </row>
    <row r="126" spans="2:8" s="7" customFormat="1" ht="12.75">
      <c r="B126" s="7" t="s">
        <v>165</v>
      </c>
      <c r="F126" s="12"/>
      <c r="H126" s="12">
        <v>130</v>
      </c>
    </row>
    <row r="127" spans="2:8" s="7" customFormat="1" ht="12.75">
      <c r="B127" s="7" t="s">
        <v>166</v>
      </c>
      <c r="F127" s="12"/>
      <c r="H127" s="12">
        <v>440</v>
      </c>
    </row>
    <row r="128" spans="2:8" s="7" customFormat="1" ht="12.75">
      <c r="B128" s="7" t="s">
        <v>167</v>
      </c>
      <c r="F128" s="12"/>
      <c r="H128" s="12">
        <v>267</v>
      </c>
    </row>
    <row r="129" spans="2:8" s="7" customFormat="1" ht="12.75">
      <c r="B129" s="7" t="s">
        <v>168</v>
      </c>
      <c r="F129" s="12"/>
      <c r="H129" s="12">
        <v>133</v>
      </c>
    </row>
    <row r="130" spans="2:8" s="7" customFormat="1" ht="12.75">
      <c r="B130" s="7" t="s">
        <v>169</v>
      </c>
      <c r="F130" s="12"/>
      <c r="H130" s="12">
        <v>396</v>
      </c>
    </row>
    <row r="131" spans="2:8" s="7" customFormat="1" ht="12.75">
      <c r="B131" s="7" t="s">
        <v>170</v>
      </c>
      <c r="F131" s="12"/>
      <c r="H131" s="12">
        <v>147</v>
      </c>
    </row>
    <row r="132" spans="2:8" s="7" customFormat="1" ht="12.75">
      <c r="B132" s="7" t="s">
        <v>171</v>
      </c>
      <c r="F132" s="12"/>
      <c r="H132" s="12">
        <v>197</v>
      </c>
    </row>
    <row r="133" spans="2:8" s="7" customFormat="1" ht="12.75">
      <c r="B133" s="7" t="s">
        <v>172</v>
      </c>
      <c r="F133" s="12"/>
      <c r="H133" s="12">
        <v>153</v>
      </c>
    </row>
    <row r="134" spans="2:8" s="7" customFormat="1" ht="12.75">
      <c r="B134" s="7" t="s">
        <v>173</v>
      </c>
      <c r="F134" s="12"/>
      <c r="H134" s="12">
        <v>64</v>
      </c>
    </row>
    <row r="135" spans="2:8" s="7" customFormat="1" ht="12.75">
      <c r="B135" s="7" t="s">
        <v>172</v>
      </c>
      <c r="F135" s="12"/>
      <c r="H135" s="12">
        <v>113</v>
      </c>
    </row>
    <row r="136" spans="2:8" s="7" customFormat="1" ht="12.75">
      <c r="B136" s="7" t="s">
        <v>174</v>
      </c>
      <c r="F136" s="12"/>
      <c r="H136" s="12">
        <v>266</v>
      </c>
    </row>
    <row r="137" spans="2:8" s="7" customFormat="1" ht="12.75">
      <c r="B137" s="7" t="s">
        <v>175</v>
      </c>
      <c r="F137" s="12"/>
      <c r="H137" s="12">
        <v>69</v>
      </c>
    </row>
    <row r="138" spans="2:8" s="7" customFormat="1" ht="12.75">
      <c r="B138" s="7" t="s">
        <v>176</v>
      </c>
      <c r="F138" s="12"/>
      <c r="H138" s="12">
        <v>96</v>
      </c>
    </row>
    <row r="139" spans="2:8" s="7" customFormat="1" ht="12.75">
      <c r="B139" s="7" t="s">
        <v>177</v>
      </c>
      <c r="F139" s="12"/>
      <c r="H139" s="12">
        <v>96</v>
      </c>
    </row>
    <row r="140" spans="2:8" s="7" customFormat="1" ht="12.75">
      <c r="B140" s="7" t="s">
        <v>178</v>
      </c>
      <c r="F140" s="12"/>
      <c r="H140" s="12">
        <v>53</v>
      </c>
    </row>
    <row r="141" spans="2:8" s="7" customFormat="1" ht="12.75">
      <c r="B141" s="7" t="s">
        <v>179</v>
      </c>
      <c r="F141" s="12"/>
      <c r="H141" s="12">
        <v>179</v>
      </c>
    </row>
    <row r="142" spans="6:8" s="7" customFormat="1" ht="12.75">
      <c r="F142" s="12"/>
      <c r="H142" s="12"/>
    </row>
    <row r="143" spans="1:8" s="5" customFormat="1" ht="12.75">
      <c r="A143" s="5" t="s">
        <v>66</v>
      </c>
      <c r="B143" s="5" t="s">
        <v>67</v>
      </c>
      <c r="F143" s="11"/>
      <c r="H143" s="15">
        <f>SUM(H144:H146)</f>
        <v>1001866</v>
      </c>
    </row>
    <row r="144" spans="2:8" s="7" customFormat="1" ht="12.75">
      <c r="B144" s="7" t="s">
        <v>91</v>
      </c>
      <c r="F144" s="12"/>
      <c r="H144" s="12">
        <v>989160</v>
      </c>
    </row>
    <row r="145" spans="2:8" s="7" customFormat="1" ht="12.75">
      <c r="B145" s="7" t="s">
        <v>180</v>
      </c>
      <c r="F145" s="12"/>
      <c r="H145" s="12">
        <v>12251</v>
      </c>
    </row>
    <row r="146" spans="2:8" s="7" customFormat="1" ht="12.75">
      <c r="B146" s="7" t="s">
        <v>181</v>
      </c>
      <c r="F146" s="12"/>
      <c r="H146" s="12">
        <v>455</v>
      </c>
    </row>
    <row r="147" spans="6:8" s="7" customFormat="1" ht="12.75">
      <c r="F147" s="12"/>
      <c r="H147" s="12"/>
    </row>
    <row r="148" spans="1:8" s="5" customFormat="1" ht="12.75">
      <c r="A148" s="5" t="s">
        <v>65</v>
      </c>
      <c r="F148" s="11"/>
      <c r="H148" s="11">
        <f>H149+H150+H151+H152</f>
        <v>5086687</v>
      </c>
    </row>
    <row r="149" spans="1:8" s="7" customFormat="1" ht="12.75">
      <c r="A149" s="7" t="s">
        <v>14</v>
      </c>
      <c r="B149" s="7" t="s">
        <v>15</v>
      </c>
      <c r="F149" s="12"/>
      <c r="H149" s="12">
        <v>3300153</v>
      </c>
    </row>
    <row r="150" spans="1:8" ht="12.75">
      <c r="A150" s="7" t="s">
        <v>8</v>
      </c>
      <c r="B150" s="1" t="s">
        <v>3</v>
      </c>
      <c r="F150" s="10"/>
      <c r="H150" s="10">
        <v>622577</v>
      </c>
    </row>
    <row r="151" spans="1:8" ht="12.75">
      <c r="A151" s="7" t="s">
        <v>9</v>
      </c>
      <c r="B151" s="1" t="s">
        <v>4</v>
      </c>
      <c r="F151" s="10"/>
      <c r="H151" s="10">
        <v>847757</v>
      </c>
    </row>
    <row r="152" spans="1:8" ht="12.75">
      <c r="A152" s="7" t="s">
        <v>10</v>
      </c>
      <c r="B152" s="1" t="s">
        <v>5</v>
      </c>
      <c r="F152" s="10"/>
      <c r="H152" s="10">
        <v>316200</v>
      </c>
    </row>
    <row r="153" spans="6:8" ht="12.75">
      <c r="F153" s="10"/>
      <c r="H153" s="10"/>
    </row>
    <row r="154" spans="1:8" s="5" customFormat="1" ht="12.75">
      <c r="A154" s="5" t="s">
        <v>24</v>
      </c>
      <c r="B154" s="5" t="s">
        <v>25</v>
      </c>
      <c r="F154" s="11"/>
      <c r="H154" s="16">
        <f>SUM(H155:H172)</f>
        <v>29704</v>
      </c>
    </row>
    <row r="155" spans="2:8" s="5" customFormat="1" ht="12.75">
      <c r="B155" s="7" t="s">
        <v>182</v>
      </c>
      <c r="F155" s="11"/>
      <c r="H155" s="13">
        <v>1966</v>
      </c>
    </row>
    <row r="156" spans="2:8" ht="12.75">
      <c r="B156" s="7" t="s">
        <v>183</v>
      </c>
      <c r="F156" s="10"/>
      <c r="H156" s="10">
        <v>1177</v>
      </c>
    </row>
    <row r="157" spans="2:8" ht="12.75">
      <c r="B157" s="7" t="s">
        <v>184</v>
      </c>
      <c r="F157" s="10"/>
      <c r="H157" s="10">
        <v>5120</v>
      </c>
    </row>
    <row r="158" spans="2:8" ht="12.75">
      <c r="B158" s="7" t="s">
        <v>185</v>
      </c>
      <c r="F158" s="10"/>
      <c r="H158" s="10">
        <v>510</v>
      </c>
    </row>
    <row r="159" spans="2:8" ht="12.75">
      <c r="B159" s="7" t="s">
        <v>186</v>
      </c>
      <c r="F159" s="10"/>
      <c r="H159" s="10">
        <v>2386</v>
      </c>
    </row>
    <row r="160" spans="2:8" ht="12.75">
      <c r="B160" s="7" t="s">
        <v>187</v>
      </c>
      <c r="F160" s="10"/>
      <c r="H160" s="10">
        <v>1177</v>
      </c>
    </row>
    <row r="161" spans="2:8" ht="12.75">
      <c r="B161" s="7" t="s">
        <v>188</v>
      </c>
      <c r="F161" s="10"/>
      <c r="H161" s="10">
        <v>1177</v>
      </c>
    </row>
    <row r="162" spans="2:8" ht="12.75">
      <c r="B162" s="7" t="s">
        <v>189</v>
      </c>
      <c r="F162" s="10"/>
      <c r="H162" s="10">
        <v>2000</v>
      </c>
    </row>
    <row r="163" spans="2:8" ht="12.75">
      <c r="B163" s="7" t="s">
        <v>190</v>
      </c>
      <c r="F163" s="10"/>
      <c r="H163" s="10">
        <v>1432</v>
      </c>
    </row>
    <row r="164" spans="2:8" ht="12.75">
      <c r="B164" s="7" t="s">
        <v>191</v>
      </c>
      <c r="F164" s="10"/>
      <c r="H164" s="10">
        <v>425</v>
      </c>
    </row>
    <row r="165" spans="2:8" ht="12.75">
      <c r="B165" s="7" t="s">
        <v>196</v>
      </c>
      <c r="F165" s="10"/>
      <c r="H165" s="10">
        <v>1432</v>
      </c>
    </row>
    <row r="166" spans="2:8" ht="12.75">
      <c r="B166" s="7" t="s">
        <v>197</v>
      </c>
      <c r="F166" s="10"/>
      <c r="H166" s="10">
        <v>1177</v>
      </c>
    </row>
    <row r="167" spans="2:8" ht="12.75">
      <c r="B167" s="7" t="s">
        <v>192</v>
      </c>
      <c r="F167" s="10"/>
      <c r="H167" s="10">
        <v>1750</v>
      </c>
    </row>
    <row r="168" spans="2:8" ht="12.75">
      <c r="B168" s="7" t="s">
        <v>193</v>
      </c>
      <c r="F168" s="10"/>
      <c r="H168" s="10">
        <v>1966</v>
      </c>
    </row>
    <row r="169" spans="2:8" ht="12.75">
      <c r="B169" s="7" t="s">
        <v>194</v>
      </c>
      <c r="F169" s="10"/>
      <c r="H169" s="10">
        <v>1177</v>
      </c>
    </row>
    <row r="170" spans="2:8" ht="12.75">
      <c r="B170" s="7" t="s">
        <v>195</v>
      </c>
      <c r="F170" s="10"/>
      <c r="H170" s="10">
        <v>1432</v>
      </c>
    </row>
    <row r="171" spans="2:8" ht="12.75">
      <c r="B171" s="7" t="s">
        <v>198</v>
      </c>
      <c r="F171" s="10"/>
      <c r="H171" s="10">
        <v>3400</v>
      </c>
    </row>
    <row r="172" spans="2:8" ht="12.75">
      <c r="B172" s="7"/>
      <c r="F172" s="10"/>
      <c r="H172" s="10"/>
    </row>
    <row r="173" spans="1:8" s="5" customFormat="1" ht="12.75">
      <c r="A173" s="5" t="s">
        <v>26</v>
      </c>
      <c r="B173" s="5" t="s">
        <v>27</v>
      </c>
      <c r="F173" s="11"/>
      <c r="H173" s="11">
        <v>2638</v>
      </c>
    </row>
    <row r="174" spans="2:8" ht="12.75">
      <c r="B174" s="7" t="s">
        <v>199</v>
      </c>
      <c r="F174" s="10"/>
      <c r="H174" s="10">
        <v>2638</v>
      </c>
    </row>
    <row r="175" spans="6:8" ht="12.75">
      <c r="F175" s="10"/>
      <c r="H175" s="10"/>
    </row>
    <row r="176" spans="1:8" s="5" customFormat="1" ht="12.75">
      <c r="A176" s="5" t="s">
        <v>28</v>
      </c>
      <c r="B176" s="5" t="s">
        <v>29</v>
      </c>
      <c r="F176" s="11"/>
      <c r="H176" s="11">
        <v>2115</v>
      </c>
    </row>
    <row r="177" spans="2:8" ht="12.75">
      <c r="B177" s="7" t="s">
        <v>200</v>
      </c>
      <c r="F177" s="10"/>
      <c r="H177" s="10">
        <v>2115</v>
      </c>
    </row>
    <row r="178" spans="2:8" ht="12.75">
      <c r="B178" s="7"/>
      <c r="F178" s="10"/>
      <c r="H178" s="10"/>
    </row>
    <row r="179" spans="1:8" s="5" customFormat="1" ht="12.75">
      <c r="A179" s="5" t="s">
        <v>45</v>
      </c>
      <c r="B179" s="5" t="s">
        <v>46</v>
      </c>
      <c r="F179" s="11"/>
      <c r="H179" s="11">
        <v>517</v>
      </c>
    </row>
    <row r="180" spans="2:8" ht="12.75">
      <c r="B180" s="7" t="s">
        <v>201</v>
      </c>
      <c r="F180" s="10"/>
      <c r="H180" s="10">
        <v>517</v>
      </c>
    </row>
    <row r="181" spans="2:8" ht="12.75">
      <c r="B181" s="7"/>
      <c r="F181" s="10"/>
      <c r="H181" s="10"/>
    </row>
    <row r="182" spans="2:8" ht="12.75">
      <c r="B182" s="7"/>
      <c r="F182" s="10"/>
      <c r="H182" s="10"/>
    </row>
    <row r="183" spans="1:8" s="5" customFormat="1" ht="12.75">
      <c r="A183" s="5" t="s">
        <v>33</v>
      </c>
      <c r="B183" s="5" t="s">
        <v>34</v>
      </c>
      <c r="F183" s="11">
        <f>SUM(F184:F185)</f>
        <v>6855</v>
      </c>
      <c r="H183" s="11"/>
    </row>
    <row r="184" spans="2:8" ht="12.75">
      <c r="B184" s="7" t="s">
        <v>202</v>
      </c>
      <c r="F184" s="12">
        <v>5303</v>
      </c>
      <c r="H184" s="10"/>
    </row>
    <row r="185" spans="2:8" ht="12.75">
      <c r="B185" s="7" t="s">
        <v>203</v>
      </c>
      <c r="F185" s="10">
        <v>1552</v>
      </c>
      <c r="H185" s="10"/>
    </row>
    <row r="186" spans="2:8" ht="12.75">
      <c r="B186" s="7"/>
      <c r="F186" s="10"/>
      <c r="H186" s="10"/>
    </row>
    <row r="187" spans="1:8" s="5" customFormat="1" ht="12.75">
      <c r="A187" s="5" t="s">
        <v>35</v>
      </c>
      <c r="B187" s="5" t="s">
        <v>36</v>
      </c>
      <c r="F187" s="11"/>
      <c r="H187" s="11">
        <v>21677.86</v>
      </c>
    </row>
    <row r="188" spans="2:8" ht="12.75">
      <c r="B188" s="7" t="s">
        <v>103</v>
      </c>
      <c r="F188" s="10"/>
      <c r="H188" s="10">
        <v>21677.86</v>
      </c>
    </row>
    <row r="189" spans="2:8" ht="12.75">
      <c r="B189" s="7"/>
      <c r="F189" s="10"/>
      <c r="H189" s="10"/>
    </row>
    <row r="190" spans="1:8" s="5" customFormat="1" ht="12.75">
      <c r="A190" s="5" t="s">
        <v>11</v>
      </c>
      <c r="B190" s="5" t="s">
        <v>6</v>
      </c>
      <c r="F190" s="6"/>
      <c r="H190" s="11">
        <f>SUM(H191:H207)-SUM(F205:F250)</f>
        <v>3614797.56</v>
      </c>
    </row>
    <row r="191" spans="2:8" s="5" customFormat="1" ht="12.75">
      <c r="B191" s="7" t="s">
        <v>204</v>
      </c>
      <c r="F191" s="6"/>
      <c r="H191" s="12">
        <v>5564129.83</v>
      </c>
    </row>
    <row r="192" spans="2:8" s="5" customFormat="1" ht="12.75">
      <c r="B192" s="7" t="s">
        <v>205</v>
      </c>
      <c r="F192" s="6"/>
      <c r="H192" s="12">
        <v>156756</v>
      </c>
    </row>
    <row r="193" spans="2:11" s="5" customFormat="1" ht="12.75">
      <c r="B193" s="7" t="s">
        <v>206</v>
      </c>
      <c r="F193" s="6"/>
      <c r="H193" s="12">
        <v>156756</v>
      </c>
      <c r="K193" s="11"/>
    </row>
    <row r="194" spans="2:8" s="5" customFormat="1" ht="12.75">
      <c r="B194" s="7" t="s">
        <v>207</v>
      </c>
      <c r="F194" s="6"/>
      <c r="H194" s="12">
        <v>156756</v>
      </c>
    </row>
    <row r="195" spans="2:8" s="5" customFormat="1" ht="12.75">
      <c r="B195" s="7" t="s">
        <v>208</v>
      </c>
      <c r="F195" s="6"/>
      <c r="H195" s="12">
        <v>156756</v>
      </c>
    </row>
    <row r="196" spans="2:8" s="5" customFormat="1" ht="12.75">
      <c r="B196" s="7" t="s">
        <v>209</v>
      </c>
      <c r="F196" s="6"/>
      <c r="H196" s="12">
        <v>156756</v>
      </c>
    </row>
    <row r="197" spans="2:8" s="5" customFormat="1" ht="12.75">
      <c r="B197" s="7" t="s">
        <v>210</v>
      </c>
      <c r="F197" s="6"/>
      <c r="H197" s="12">
        <v>156756</v>
      </c>
    </row>
    <row r="198" spans="2:10" s="5" customFormat="1" ht="12.75">
      <c r="B198" s="7" t="s">
        <v>211</v>
      </c>
      <c r="F198" s="6"/>
      <c r="H198" s="12">
        <v>156756</v>
      </c>
      <c r="J198" s="11"/>
    </row>
    <row r="199" spans="2:8" s="5" customFormat="1" ht="12.75">
      <c r="B199" s="7" t="s">
        <v>212</v>
      </c>
      <c r="F199" s="6"/>
      <c r="H199" s="12">
        <v>156756</v>
      </c>
    </row>
    <row r="200" spans="2:8" s="5" customFormat="1" ht="12.75">
      <c r="B200" s="7" t="s">
        <v>213</v>
      </c>
      <c r="F200" s="6"/>
      <c r="H200" s="12">
        <v>156756</v>
      </c>
    </row>
    <row r="201" spans="2:8" s="5" customFormat="1" ht="12.75">
      <c r="B201" s="7" t="s">
        <v>214</v>
      </c>
      <c r="F201" s="6"/>
      <c r="H201" s="12">
        <v>156756</v>
      </c>
    </row>
    <row r="202" spans="2:8" s="5" customFormat="1" ht="12.75">
      <c r="B202" s="7" t="s">
        <v>215</v>
      </c>
      <c r="F202" s="6"/>
      <c r="H202" s="12">
        <v>156756</v>
      </c>
    </row>
    <row r="203" spans="2:8" s="5" customFormat="1" ht="12.75">
      <c r="B203" s="7" t="s">
        <v>216</v>
      </c>
      <c r="F203" s="6"/>
      <c r="H203" s="12">
        <v>156756</v>
      </c>
    </row>
    <row r="204" spans="2:8" s="5" customFormat="1" ht="12.75">
      <c r="B204" s="7" t="s">
        <v>219</v>
      </c>
      <c r="F204" s="6"/>
      <c r="H204" s="12">
        <v>47</v>
      </c>
    </row>
    <row r="205" spans="2:8" s="5" customFormat="1" ht="12.75">
      <c r="B205" s="7" t="s">
        <v>217</v>
      </c>
      <c r="F205" s="8"/>
      <c r="H205" s="12">
        <v>32595.75</v>
      </c>
    </row>
    <row r="206" spans="2:8" s="5" customFormat="1" ht="12.75">
      <c r="B206" s="7" t="s">
        <v>220</v>
      </c>
      <c r="F206" s="8"/>
      <c r="H206" s="12">
        <v>309.51</v>
      </c>
    </row>
    <row r="207" spans="2:8" s="5" customFormat="1" ht="12.75">
      <c r="B207" s="7" t="s">
        <v>218</v>
      </c>
      <c r="F207" s="12">
        <v>41.34</v>
      </c>
      <c r="G207" s="11"/>
      <c r="H207" s="12"/>
    </row>
    <row r="208" spans="2:8" s="5" customFormat="1" ht="12.75">
      <c r="B208" s="7" t="s">
        <v>68</v>
      </c>
      <c r="F208" s="12">
        <v>1005</v>
      </c>
      <c r="G208" s="11"/>
      <c r="H208" s="12"/>
    </row>
    <row r="209" spans="2:8" s="5" customFormat="1" ht="12.75">
      <c r="B209" s="7" t="s">
        <v>221</v>
      </c>
      <c r="F209" s="12">
        <v>4000</v>
      </c>
      <c r="G209" s="11"/>
      <c r="H209" s="12"/>
    </row>
    <row r="210" spans="2:8" s="5" customFormat="1" ht="12.75">
      <c r="B210" s="7" t="s">
        <v>69</v>
      </c>
      <c r="F210" s="12">
        <v>2946</v>
      </c>
      <c r="G210" s="11"/>
      <c r="H210" s="12"/>
    </row>
    <row r="211" spans="2:8" s="5" customFormat="1" ht="12.75">
      <c r="B211" s="7" t="s">
        <v>92</v>
      </c>
      <c r="F211" s="12">
        <v>41424</v>
      </c>
      <c r="G211" s="11"/>
      <c r="H211" s="11"/>
    </row>
    <row r="212" spans="2:8" s="5" customFormat="1" ht="12.75">
      <c r="B212" s="7" t="s">
        <v>104</v>
      </c>
      <c r="F212" s="12">
        <v>4251.51</v>
      </c>
      <c r="G212" s="11"/>
      <c r="H212" s="11"/>
    </row>
    <row r="213" spans="2:8" s="5" customFormat="1" ht="12.75">
      <c r="B213" s="7" t="s">
        <v>223</v>
      </c>
      <c r="F213" s="12">
        <v>18943</v>
      </c>
      <c r="G213" s="11"/>
      <c r="H213" s="11"/>
    </row>
    <row r="214" spans="2:8" s="5" customFormat="1" ht="12.75">
      <c r="B214" s="7" t="s">
        <v>224</v>
      </c>
      <c r="F214" s="12">
        <v>13800</v>
      </c>
      <c r="G214" s="11"/>
      <c r="H214" s="11"/>
    </row>
    <row r="215" spans="2:8" s="5" customFormat="1" ht="12.75">
      <c r="B215" s="7" t="s">
        <v>225</v>
      </c>
      <c r="F215" s="12">
        <v>2984</v>
      </c>
      <c r="G215" s="11"/>
      <c r="H215" s="11"/>
    </row>
    <row r="216" spans="2:8" s="5" customFormat="1" ht="12.75">
      <c r="B216" s="7" t="s">
        <v>222</v>
      </c>
      <c r="F216" s="12">
        <v>8167.5</v>
      </c>
      <c r="G216" s="11"/>
      <c r="H216" s="11"/>
    </row>
    <row r="217" spans="2:8" s="5" customFormat="1" ht="12.75">
      <c r="B217" s="7" t="s">
        <v>226</v>
      </c>
      <c r="F217" s="12">
        <v>1500</v>
      </c>
      <c r="G217" s="11"/>
      <c r="H217" s="11"/>
    </row>
    <row r="218" spans="2:8" s="5" customFormat="1" ht="12.75">
      <c r="B218" s="7" t="s">
        <v>227</v>
      </c>
      <c r="F218" s="12">
        <v>39761</v>
      </c>
      <c r="G218" s="11"/>
      <c r="H218" s="11"/>
    </row>
    <row r="219" spans="2:8" s="5" customFormat="1" ht="12.75">
      <c r="B219" s="7" t="s">
        <v>228</v>
      </c>
      <c r="F219" s="12">
        <v>3013</v>
      </c>
      <c r="G219" s="11"/>
      <c r="H219" s="11"/>
    </row>
    <row r="220" spans="2:8" s="5" customFormat="1" ht="12.75">
      <c r="B220" s="7" t="s">
        <v>229</v>
      </c>
      <c r="F220" s="12">
        <v>10164</v>
      </c>
      <c r="G220" s="11"/>
      <c r="H220" s="11"/>
    </row>
    <row r="221" spans="2:8" s="5" customFormat="1" ht="12.75">
      <c r="B221" s="7" t="s">
        <v>230</v>
      </c>
      <c r="F221" s="12">
        <v>18943</v>
      </c>
      <c r="G221" s="11"/>
      <c r="H221" s="11"/>
    </row>
    <row r="222" spans="2:8" s="5" customFormat="1" ht="12.75">
      <c r="B222" s="7" t="s">
        <v>231</v>
      </c>
      <c r="F222" s="12">
        <v>1500</v>
      </c>
      <c r="G222" s="11"/>
      <c r="H222" s="11"/>
    </row>
    <row r="223" spans="2:8" s="5" customFormat="1" ht="12.75">
      <c r="B223" s="7" t="s">
        <v>232</v>
      </c>
      <c r="F223" s="12">
        <v>12233</v>
      </c>
      <c r="G223" s="11"/>
      <c r="H223" s="11"/>
    </row>
    <row r="224" spans="2:8" s="5" customFormat="1" ht="12.75">
      <c r="B224" s="7" t="s">
        <v>233</v>
      </c>
      <c r="F224" s="12">
        <v>367277.22</v>
      </c>
      <c r="G224" s="11"/>
      <c r="H224" s="11"/>
    </row>
    <row r="225" spans="2:8" s="5" customFormat="1" ht="12.75">
      <c r="B225" s="7" t="s">
        <v>234</v>
      </c>
      <c r="F225" s="12">
        <v>500</v>
      </c>
      <c r="G225" s="11"/>
      <c r="H225" s="11"/>
    </row>
    <row r="226" spans="2:8" s="5" customFormat="1" ht="12.75">
      <c r="B226" s="7" t="s">
        <v>235</v>
      </c>
      <c r="F226" s="12">
        <v>3220</v>
      </c>
      <c r="G226" s="11"/>
      <c r="H226" s="11"/>
    </row>
    <row r="227" spans="2:8" s="5" customFormat="1" ht="12.75">
      <c r="B227" s="7" t="s">
        <v>236</v>
      </c>
      <c r="F227" s="12">
        <v>2235067.29</v>
      </c>
      <c r="G227" s="11"/>
      <c r="H227" s="11"/>
    </row>
    <row r="228" spans="2:8" s="5" customFormat="1" ht="12.75">
      <c r="B228" s="7" t="s">
        <v>237</v>
      </c>
      <c r="F228" s="12">
        <v>778771.17</v>
      </c>
      <c r="G228" s="11"/>
      <c r="H228" s="11"/>
    </row>
    <row r="229" spans="2:8" s="5" customFormat="1" ht="12.75">
      <c r="B229" s="7" t="s">
        <v>238</v>
      </c>
      <c r="F229" s="12">
        <v>36600</v>
      </c>
      <c r="G229" s="11"/>
      <c r="H229" s="11"/>
    </row>
    <row r="230" spans="2:8" s="5" customFormat="1" ht="12.75">
      <c r="B230" s="7" t="s">
        <v>239</v>
      </c>
      <c r="F230" s="12">
        <v>18943</v>
      </c>
      <c r="G230" s="11"/>
      <c r="H230" s="11"/>
    </row>
    <row r="231" spans="2:8" s="5" customFormat="1" ht="12.75">
      <c r="B231" s="7" t="s">
        <v>240</v>
      </c>
      <c r="F231" s="12">
        <v>9861</v>
      </c>
      <c r="G231" s="11"/>
      <c r="H231" s="11"/>
    </row>
    <row r="232" spans="2:8" s="5" customFormat="1" ht="12.75">
      <c r="B232" s="7" t="s">
        <v>241</v>
      </c>
      <c r="F232" s="12">
        <v>59260</v>
      </c>
      <c r="G232" s="11"/>
      <c r="H232" s="11"/>
    </row>
    <row r="233" spans="2:8" s="5" customFormat="1" ht="12.75">
      <c r="B233" s="7" t="s">
        <v>242</v>
      </c>
      <c r="F233" s="12">
        <v>16219</v>
      </c>
      <c r="G233" s="11"/>
      <c r="H233" s="11"/>
    </row>
    <row r="234" spans="2:8" s="5" customFormat="1" ht="12.75">
      <c r="B234" s="7" t="s">
        <v>243</v>
      </c>
      <c r="F234" s="12">
        <v>508</v>
      </c>
      <c r="G234" s="11"/>
      <c r="H234" s="11"/>
    </row>
    <row r="235" spans="2:8" s="5" customFormat="1" ht="12.75">
      <c r="B235" s="7" t="s">
        <v>244</v>
      </c>
      <c r="F235" s="12">
        <v>2000</v>
      </c>
      <c r="G235" s="11"/>
      <c r="H235" s="11"/>
    </row>
    <row r="236" spans="2:8" s="5" customFormat="1" ht="12.75">
      <c r="B236" s="7" t="s">
        <v>245</v>
      </c>
      <c r="F236" s="12">
        <v>30969.5</v>
      </c>
      <c r="G236" s="11"/>
      <c r="H236" s="11"/>
    </row>
    <row r="237" spans="2:8" s="5" customFormat="1" ht="12.75">
      <c r="B237" s="7" t="s">
        <v>246</v>
      </c>
      <c r="F237" s="12">
        <v>1822</v>
      </c>
      <c r="G237" s="11"/>
      <c r="H237" s="11"/>
    </row>
    <row r="238" spans="2:8" s="5" customFormat="1" ht="12.75">
      <c r="B238" s="7" t="s">
        <v>247</v>
      </c>
      <c r="F238" s="12">
        <v>18943</v>
      </c>
      <c r="G238" s="11"/>
      <c r="H238" s="11"/>
    </row>
    <row r="239" spans="2:8" s="5" customFormat="1" ht="12.75">
      <c r="B239" s="7" t="s">
        <v>248</v>
      </c>
      <c r="F239" s="12">
        <v>750</v>
      </c>
      <c r="G239" s="11"/>
      <c r="H239" s="11"/>
    </row>
    <row r="240" spans="2:8" s="5" customFormat="1" ht="12.75">
      <c r="B240" s="7" t="s">
        <v>249</v>
      </c>
      <c r="F240" s="12">
        <v>2000</v>
      </c>
      <c r="G240" s="11"/>
      <c r="H240" s="11"/>
    </row>
    <row r="241" spans="2:8" s="5" customFormat="1" ht="12.75">
      <c r="B241" s="7" t="s">
        <v>250</v>
      </c>
      <c r="F241" s="12">
        <v>4084</v>
      </c>
      <c r="G241" s="11"/>
      <c r="H241" s="11"/>
    </row>
    <row r="242" spans="2:8" s="5" customFormat="1" ht="12.75">
      <c r="B242" s="7" t="s">
        <v>251</v>
      </c>
      <c r="F242" s="12">
        <v>30870</v>
      </c>
      <c r="G242" s="11"/>
      <c r="H242" s="11"/>
    </row>
    <row r="243" spans="2:8" s="5" customFormat="1" ht="12.75">
      <c r="B243" s="7" t="s">
        <v>252</v>
      </c>
      <c r="F243" s="12">
        <v>8621</v>
      </c>
      <c r="G243" s="11"/>
      <c r="H243" s="11"/>
    </row>
    <row r="244" spans="2:8" s="5" customFormat="1" ht="12.75">
      <c r="B244" s="7" t="s">
        <v>253</v>
      </c>
      <c r="F244" s="12">
        <v>9075</v>
      </c>
      <c r="G244" s="11"/>
      <c r="H244" s="11"/>
    </row>
    <row r="245" spans="2:8" s="5" customFormat="1" ht="12.75">
      <c r="B245" s="7" t="s">
        <v>254</v>
      </c>
      <c r="F245" s="12">
        <v>12251</v>
      </c>
      <c r="G245" s="11"/>
      <c r="H245" s="11"/>
    </row>
    <row r="246" spans="2:8" s="5" customFormat="1" ht="12.75">
      <c r="B246" s="7" t="s">
        <v>255</v>
      </c>
      <c r="F246" s="12">
        <v>455</v>
      </c>
      <c r="G246" s="11"/>
      <c r="H246" s="11"/>
    </row>
    <row r="247" spans="2:8" s="5" customFormat="1" ht="12.75">
      <c r="B247" s="7" t="s">
        <v>258</v>
      </c>
      <c r="F247" s="12">
        <v>30613</v>
      </c>
      <c r="G247" s="11"/>
      <c r="H247" s="11"/>
    </row>
    <row r="248" spans="1:7" ht="12.75">
      <c r="A248" s="1" t="s">
        <v>48</v>
      </c>
      <c r="F248" s="10"/>
      <c r="G248" s="10"/>
    </row>
    <row r="249" spans="1:7" ht="12.75">
      <c r="A249" s="1" t="s">
        <v>259</v>
      </c>
      <c r="F249" s="10"/>
      <c r="G249" s="10"/>
    </row>
    <row r="250" ht="12.75">
      <c r="A250" s="1" t="s">
        <v>256</v>
      </c>
    </row>
    <row r="251" ht="12.75">
      <c r="A251" s="1" t="s">
        <v>49</v>
      </c>
    </row>
    <row r="252" spans="1:8" ht="12.75">
      <c r="A252" s="7" t="s">
        <v>257</v>
      </c>
      <c r="F252" s="12"/>
      <c r="G252" s="10"/>
      <c r="H252" s="10"/>
    </row>
    <row r="253" spans="6:8" ht="12.75">
      <c r="F253" s="10"/>
      <c r="G253" s="10"/>
      <c r="H253" s="10"/>
    </row>
    <row r="254" spans="6:8" ht="12.75">
      <c r="F254" s="10"/>
      <c r="G254" s="10"/>
      <c r="H254" s="10"/>
    </row>
    <row r="255" spans="6:8" ht="12.75">
      <c r="F255" s="10"/>
      <c r="G255" s="10"/>
      <c r="H255" s="10"/>
    </row>
  </sheetData>
  <sheetProtection/>
  <mergeCells count="3">
    <mergeCell ref="A3:H4"/>
    <mergeCell ref="A1:D1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zimova</dc:creator>
  <cp:keywords/>
  <dc:description/>
  <cp:lastModifiedBy>Josef Doležel</cp:lastModifiedBy>
  <cp:lastPrinted>2016-03-31T11:16:59Z</cp:lastPrinted>
  <dcterms:created xsi:type="dcterms:W3CDTF">2007-01-15T13:31:40Z</dcterms:created>
  <dcterms:modified xsi:type="dcterms:W3CDTF">2016-05-26T08:36:24Z</dcterms:modified>
  <cp:category/>
  <cp:version/>
  <cp:contentType/>
  <cp:contentStatus/>
</cp:coreProperties>
</file>